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0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5"/>
  <c r="J5" l="1"/>
  <c r="I5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<sst xmlns="http://schemas.openxmlformats.org/spreadsheetml/2006/main" count="17" uniqueCount="16">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</sst>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5</xdr:row>
      <xdr:rowOff>97632</xdr:rowOff>
    </xdr:from>
    <xdr:to>
      <xdr:col>7</xdr:col>
      <xdr:colOff>38101</xdr:colOff>
      <xdr:row>19</xdr:row>
      <xdr:rowOff>119064</xdr:rowOff>
    </xdr:to>
    <xdr:pic>
      <xdr:nvPicPr>
        <xdr:cNvPr id="4" name="Afbeelding 3" descr="10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0" y="859632"/>
          <a:ext cx="2695576" cy="20216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U3">
            <v>44082</v>
          </cell>
        </row>
        <row r="5">
          <cell r="U5">
            <v>10</v>
          </cell>
        </row>
        <row r="7">
          <cell r="U7" t="str">
            <v>s bennett</v>
          </cell>
        </row>
        <row r="8">
          <cell r="U8" t="str">
            <v>c ewan</v>
          </cell>
        </row>
        <row r="9">
          <cell r="U9" t="str">
            <v>p sagan</v>
          </cell>
        </row>
        <row r="10">
          <cell r="U10" t="str">
            <v>e viviani</v>
          </cell>
        </row>
        <row r="11">
          <cell r="U11" t="str">
            <v>m pedersen</v>
          </cell>
        </row>
        <row r="12">
          <cell r="U12" t="str">
            <v>a greipel</v>
          </cell>
        </row>
        <row r="13">
          <cell r="U13" t="str">
            <v>b coquard</v>
          </cell>
        </row>
        <row r="14">
          <cell r="U14" t="str">
            <v>c bol</v>
          </cell>
        </row>
        <row r="15">
          <cell r="U15" t="str">
            <v>j stuyven</v>
          </cell>
        </row>
        <row r="16">
          <cell r="U16" t="str">
            <v>l mezgec</v>
          </cell>
        </row>
        <row r="18">
          <cell r="U18" t="str">
            <v>p roglic</v>
          </cell>
        </row>
        <row r="29">
          <cell r="U29" t="str">
            <v>s bennett</v>
          </cell>
        </row>
        <row r="40">
          <cell r="U40" t="str">
            <v>b cosnefroy</v>
          </cell>
        </row>
        <row r="52">
          <cell r="B52" t="str">
            <v>willem van neck</v>
          </cell>
          <cell r="U52">
            <v>147</v>
          </cell>
          <cell r="V52">
            <v>941</v>
          </cell>
        </row>
        <row r="53">
          <cell r="B53" t="str">
            <v>louis van der heiden</v>
          </cell>
          <cell r="U53">
            <v>134</v>
          </cell>
          <cell r="V53">
            <v>741</v>
          </cell>
        </row>
        <row r="54">
          <cell r="B54" t="str">
            <v>jan de koning</v>
          </cell>
          <cell r="U54">
            <v>43</v>
          </cell>
          <cell r="V54">
            <v>636</v>
          </cell>
        </row>
        <row r="55">
          <cell r="B55" t="str">
            <v>piet van kins</v>
          </cell>
          <cell r="U55">
            <v>65</v>
          </cell>
          <cell r="V55">
            <v>572</v>
          </cell>
        </row>
        <row r="56">
          <cell r="B56" t="str">
            <v>bep van kins</v>
          </cell>
          <cell r="U56">
            <v>120</v>
          </cell>
          <cell r="V56">
            <v>851</v>
          </cell>
        </row>
        <row r="57">
          <cell r="B57" t="str">
            <v>spr van kins</v>
          </cell>
          <cell r="U57">
            <v>159</v>
          </cell>
          <cell r="V57">
            <v>929</v>
          </cell>
        </row>
        <row r="58">
          <cell r="B58" t="str">
            <v>alg van kins</v>
          </cell>
          <cell r="U58">
            <v>119</v>
          </cell>
          <cell r="V58">
            <v>608</v>
          </cell>
        </row>
        <row r="59">
          <cell r="B59" t="str">
            <v>c ardaseer</v>
          </cell>
          <cell r="U59">
            <v>157</v>
          </cell>
          <cell r="V59">
            <v>893</v>
          </cell>
        </row>
        <row r="60">
          <cell r="B60" t="str">
            <v>d ardaseer</v>
          </cell>
          <cell r="U60">
            <v>113</v>
          </cell>
          <cell r="V60">
            <v>711</v>
          </cell>
        </row>
        <row r="61">
          <cell r="B61" t="str">
            <v>i ardaseer</v>
          </cell>
          <cell r="U61">
            <v>113</v>
          </cell>
          <cell r="V61">
            <v>658</v>
          </cell>
        </row>
        <row r="62">
          <cell r="B62" t="str">
            <v>k ardaseer</v>
          </cell>
          <cell r="U62">
            <v>113</v>
          </cell>
          <cell r="V62">
            <v>630</v>
          </cell>
        </row>
        <row r="63">
          <cell r="B63" t="str">
            <v>rvb ardaseer</v>
          </cell>
          <cell r="U63">
            <v>132</v>
          </cell>
          <cell r="V63">
            <v>754</v>
          </cell>
        </row>
        <row r="64">
          <cell r="B64" t="str">
            <v>dick ardaseer</v>
          </cell>
          <cell r="U64">
            <v>148</v>
          </cell>
          <cell r="V64">
            <v>917</v>
          </cell>
        </row>
        <row r="65">
          <cell r="B65" t="str">
            <v>cor slobbe</v>
          </cell>
          <cell r="U65">
            <v>16</v>
          </cell>
          <cell r="V65">
            <v>492</v>
          </cell>
        </row>
        <row r="66">
          <cell r="B66" t="str">
            <v>floris donders</v>
          </cell>
          <cell r="U66">
            <v>87</v>
          </cell>
          <cell r="V66">
            <v>583</v>
          </cell>
        </row>
        <row r="67">
          <cell r="B67" t="str">
            <v>div van kins</v>
          </cell>
          <cell r="U67">
            <v>65</v>
          </cell>
          <cell r="V67">
            <v>627</v>
          </cell>
        </row>
        <row r="68">
          <cell r="B68" t="str">
            <v>sjaak rozing</v>
          </cell>
          <cell r="U68">
            <v>60</v>
          </cell>
          <cell r="V68">
            <v>625</v>
          </cell>
        </row>
        <row r="69">
          <cell r="B69" t="str">
            <v>fred verschoor</v>
          </cell>
          <cell r="U69">
            <v>91</v>
          </cell>
          <cell r="V69">
            <v>844</v>
          </cell>
        </row>
        <row r="70">
          <cell r="B70" t="str">
            <v>martin innemee</v>
          </cell>
          <cell r="U70">
            <v>80</v>
          </cell>
          <cell r="V70">
            <v>700</v>
          </cell>
        </row>
        <row r="71">
          <cell r="B71" t="str">
            <v>rb bakker</v>
          </cell>
          <cell r="U71">
            <v>133</v>
          </cell>
          <cell r="V71">
            <v>844</v>
          </cell>
        </row>
        <row r="72">
          <cell r="B72" t="str">
            <v>rj bakker</v>
          </cell>
          <cell r="U72">
            <v>36</v>
          </cell>
          <cell r="V72">
            <v>560</v>
          </cell>
        </row>
        <row r="73">
          <cell r="B73" t="str">
            <v>ro bakker</v>
          </cell>
          <cell r="U73">
            <v>10</v>
          </cell>
          <cell r="V73">
            <v>543</v>
          </cell>
        </row>
        <row r="74">
          <cell r="B74" t="str">
            <v>rs bakker</v>
          </cell>
          <cell r="U74">
            <v>26</v>
          </cell>
          <cell r="V74">
            <v>601</v>
          </cell>
        </row>
        <row r="75">
          <cell r="B75" t="str">
            <v>pieter de groot</v>
          </cell>
          <cell r="U75">
            <v>84</v>
          </cell>
          <cell r="V75">
            <v>755</v>
          </cell>
        </row>
        <row r="76">
          <cell r="B76" t="str">
            <v>joop van klink</v>
          </cell>
          <cell r="U76">
            <v>113</v>
          </cell>
          <cell r="V76">
            <v>734</v>
          </cell>
        </row>
        <row r="77">
          <cell r="B77" t="str">
            <v>margriet oosting</v>
          </cell>
          <cell r="U77">
            <v>91</v>
          </cell>
          <cell r="V77">
            <v>701</v>
          </cell>
        </row>
        <row r="78">
          <cell r="B78" t="str">
            <v>frank groenwold</v>
          </cell>
          <cell r="U78">
            <v>68</v>
          </cell>
          <cell r="V78">
            <v>669</v>
          </cell>
        </row>
        <row r="79">
          <cell r="B79" t="str">
            <v>wim v paassen</v>
          </cell>
          <cell r="U79">
            <v>134</v>
          </cell>
          <cell r="V79">
            <v>1185</v>
          </cell>
        </row>
        <row r="80">
          <cell r="B80" t="str">
            <v>frans scheepers</v>
          </cell>
          <cell r="U80">
            <v>93</v>
          </cell>
          <cell r="V80">
            <v>746</v>
          </cell>
        </row>
        <row r="81">
          <cell r="B81" t="str">
            <v>ben dekker</v>
          </cell>
          <cell r="U81">
            <v>115</v>
          </cell>
          <cell r="V81">
            <v>803</v>
          </cell>
        </row>
        <row r="82">
          <cell r="B82" t="str">
            <v>greet v d berg</v>
          </cell>
          <cell r="U82">
            <v>146</v>
          </cell>
          <cell r="V82">
            <v>1060</v>
          </cell>
        </row>
        <row r="83">
          <cell r="B83" t="str">
            <v>trees nicolai</v>
          </cell>
          <cell r="U83">
            <v>176</v>
          </cell>
          <cell r="V83">
            <v>1018</v>
          </cell>
        </row>
        <row r="84">
          <cell r="B84" t="str">
            <v>murk v d berg</v>
          </cell>
          <cell r="U84">
            <v>46</v>
          </cell>
          <cell r="V84">
            <v>853</v>
          </cell>
        </row>
        <row r="85">
          <cell r="B85" t="str">
            <v>henk kleinheerenbrink</v>
          </cell>
          <cell r="U85">
            <v>110</v>
          </cell>
          <cell r="V85">
            <v>861</v>
          </cell>
        </row>
        <row r="86">
          <cell r="B86" t="str">
            <v>yvonne kleinheerenbrink</v>
          </cell>
          <cell r="U86">
            <v>143</v>
          </cell>
          <cell r="V86">
            <v>887</v>
          </cell>
        </row>
        <row r="87">
          <cell r="B87" t="str">
            <v>hans jurgen nicolai</v>
          </cell>
          <cell r="U87">
            <v>94</v>
          </cell>
          <cell r="V87">
            <v>869</v>
          </cell>
        </row>
        <row r="88">
          <cell r="B88" t="str">
            <v>rosemarie voogt</v>
          </cell>
          <cell r="U88">
            <v>160</v>
          </cell>
          <cell r="V88">
            <v>1011</v>
          </cell>
        </row>
        <row r="89">
          <cell r="B89" t="str">
            <v>dennis pronk</v>
          </cell>
          <cell r="U89">
            <v>101</v>
          </cell>
          <cell r="V89">
            <v>811</v>
          </cell>
        </row>
        <row r="90">
          <cell r="B90" t="str">
            <v>wout pronk</v>
          </cell>
          <cell r="U90">
            <v>125</v>
          </cell>
          <cell r="V90">
            <v>792</v>
          </cell>
        </row>
        <row r="91">
          <cell r="B91" t="str">
            <v>marcel kaan</v>
          </cell>
          <cell r="U91">
            <v>101</v>
          </cell>
          <cell r="V91">
            <v>804</v>
          </cell>
        </row>
        <row r="92">
          <cell r="B92" t="str">
            <v>peter balkema</v>
          </cell>
          <cell r="U92">
            <v>133</v>
          </cell>
          <cell r="V92">
            <v>1014</v>
          </cell>
        </row>
        <row r="94">
          <cell r="B94" t="str">
            <v>rene lek</v>
          </cell>
          <cell r="U94">
            <v>68</v>
          </cell>
          <cell r="V94">
            <v>760</v>
          </cell>
        </row>
        <row r="96">
          <cell r="B96" t="str">
            <v>vincent luyendijk</v>
          </cell>
          <cell r="U96">
            <v>114</v>
          </cell>
          <cell r="V96">
            <v>1008</v>
          </cell>
        </row>
        <row r="97">
          <cell r="B97" t="str">
            <v>henk oosterwijk</v>
          </cell>
          <cell r="U97">
            <v>131</v>
          </cell>
          <cell r="V97">
            <v>1016</v>
          </cell>
        </row>
        <row r="98">
          <cell r="B98" t="str">
            <v>arie de jong</v>
          </cell>
          <cell r="U98">
            <v>128</v>
          </cell>
          <cell r="V98">
            <v>931</v>
          </cell>
        </row>
        <row r="127">
          <cell r="B127">
            <v>0</v>
          </cell>
          <cell r="U127">
            <v>0</v>
          </cell>
          <cell r="V12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9" sqref="A79:XFD131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[1]Uitslagen!U5</f>
        <v>10</v>
      </c>
    </row>
    <row r="3" spans="1:10">
      <c r="A3" s="48"/>
      <c r="B3" s="47" t="s">
        <v>3</v>
      </c>
      <c r="C3" s="47"/>
      <c r="D3" s="5"/>
      <c r="E3" s="6"/>
      <c r="F3" s="7">
        <f>[1]Uitslagen!U3</f>
        <v>44082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dagwinnaars",IF(B5="","",INDEX($E$34:$F$79,MATCH(1,$E$34:$E$79,0),2)))</f>
        <v>trees nicolai</v>
      </c>
      <c r="G5" s="13"/>
      <c r="H5" s="13"/>
      <c r="I5" s="1">
        <f>IF(B5="","",MAX($I$34:$I$79))</f>
        <v>176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1"/>
      <c r="C17" s="41"/>
      <c r="D17" s="10"/>
      <c r="E17" s="11"/>
      <c r="F17" s="12"/>
      <c r="G17" s="13"/>
      <c r="H17" s="13"/>
    </row>
    <row r="18" spans="1:10">
      <c r="A18" s="48"/>
      <c r="B18" s="41"/>
      <c r="C18" s="41"/>
      <c r="D18" s="10"/>
      <c r="E18" s="11"/>
      <c r="F18" s="12"/>
      <c r="G18" s="13"/>
      <c r="H18" s="13"/>
    </row>
    <row r="19" spans="1:10">
      <c r="A19" s="48"/>
      <c r="B19" s="46" t="str">
        <f>IF($E$23&gt;5,"",IF($E$23&gt;=2,"Dagwinnaar 2",""))</f>
        <v/>
      </c>
      <c r="C19" s="46"/>
      <c r="D19" s="10"/>
      <c r="E19" s="11"/>
      <c r="F19" s="12" t="str">
        <f>IF(B19="","",INDEX($E$34:$F$79,MATCH(2,$E$34:$E$79,0),2))</f>
        <v/>
      </c>
      <c r="G19" s="13"/>
      <c r="H19" s="13"/>
      <c r="I19" s="1" t="str">
        <f>IF(B19="","",MAX($I$34:$I$79))</f>
        <v/>
      </c>
      <c r="J19" s="1" t="str">
        <f t="shared" ref="J19:J20" si="0">IF(B19="","","punten")</f>
        <v/>
      </c>
    </row>
    <row r="20" spans="1:10">
      <c r="A20" s="48"/>
      <c r="B20" s="46" t="str">
        <f>IF($E$23&gt;5,"",IF($E$23&gt;=3,"Dagwinnaar 3",""))</f>
        <v/>
      </c>
      <c r="C20" s="46"/>
      <c r="D20" s="10"/>
      <c r="E20" s="11"/>
      <c r="F20" s="12" t="str">
        <f>IF(B20="","",INDEX($E$34:$F$79,MATCH(3,$E$34:$E$79,0),2))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15</v>
      </c>
    </row>
    <row r="22" spans="1:10">
      <c r="A22" s="48"/>
      <c r="B22" s="10" t="s">
        <v>4</v>
      </c>
      <c r="E22" s="3" t="s">
        <v>2</v>
      </c>
    </row>
    <row r="23" spans="1:10">
      <c r="A23" s="48"/>
      <c r="C23" s="1">
        <v>1</v>
      </c>
      <c r="E23" s="14">
        <f>SUM(COUNTIFS(D34:D79,1))</f>
        <v>1</v>
      </c>
      <c r="F23" s="40" t="str">
        <f>[1]Uitslagen!U7</f>
        <v>s bennett</v>
      </c>
      <c r="H23" s="4">
        <v>6</v>
      </c>
      <c r="I23" s="42" t="str">
        <f>[1]Uitslagen!U12</f>
        <v>a greipel</v>
      </c>
      <c r="J23" s="42"/>
    </row>
    <row r="24" spans="1:10">
      <c r="A24" s="48"/>
      <c r="B24" s="2"/>
      <c r="C24" s="1">
        <v>2</v>
      </c>
      <c r="E24" s="9"/>
      <c r="F24" s="40" t="str">
        <f>[1]Uitslagen!U8</f>
        <v>c ewan</v>
      </c>
      <c r="H24" s="4">
        <v>7</v>
      </c>
      <c r="I24" s="42" t="str">
        <f>[1]Uitslagen!U13</f>
        <v>b coquard</v>
      </c>
      <c r="J24" s="42"/>
    </row>
    <row r="25" spans="1:10">
      <c r="A25" s="48"/>
      <c r="B25" s="2"/>
      <c r="C25" s="1">
        <v>3</v>
      </c>
      <c r="E25" s="9"/>
      <c r="F25" s="40" t="str">
        <f>[1]Uitslagen!U9</f>
        <v>p sagan</v>
      </c>
      <c r="H25" s="4">
        <v>8</v>
      </c>
      <c r="I25" s="42" t="str">
        <f>[1]Uitslagen!U14</f>
        <v>c bol</v>
      </c>
      <c r="J25" s="42"/>
    </row>
    <row r="26" spans="1:10">
      <c r="A26" s="48"/>
      <c r="B26" s="2"/>
      <c r="C26" s="1">
        <v>4</v>
      </c>
      <c r="E26" s="9"/>
      <c r="F26" s="40" t="str">
        <f>[1]Uitslagen!U10</f>
        <v>e viviani</v>
      </c>
      <c r="H26" s="4">
        <v>9</v>
      </c>
      <c r="I26" s="42" t="str">
        <f>[1]Uitslagen!U15</f>
        <v>j stuyven</v>
      </c>
      <c r="J26" s="42"/>
    </row>
    <row r="27" spans="1:10">
      <c r="A27" s="48"/>
      <c r="B27" s="2"/>
      <c r="C27" s="1">
        <v>5</v>
      </c>
      <c r="E27" s="9"/>
      <c r="F27" s="40" t="str">
        <f>[1]Uitslagen!U11</f>
        <v>m pedersen</v>
      </c>
      <c r="H27" s="4">
        <v>10</v>
      </c>
      <c r="I27" s="42" t="str">
        <f>[1]Uitslagen!U16</f>
        <v>l mezgec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5</v>
      </c>
      <c r="E29" s="9"/>
      <c r="I29" s="42" t="str">
        <f>[1]Uitslagen!U18</f>
        <v>p roglic</v>
      </c>
      <c r="J29" s="42"/>
    </row>
    <row r="30" spans="1:10">
      <c r="A30" s="48"/>
      <c r="B30" s="2"/>
      <c r="C30" s="1" t="s">
        <v>6</v>
      </c>
      <c r="E30" s="9"/>
      <c r="I30" s="42" t="str">
        <f>[1]Uitslagen!U29</f>
        <v>s bennett</v>
      </c>
      <c r="J30" s="42"/>
    </row>
    <row r="31" spans="1:10">
      <c r="A31" s="48"/>
      <c r="B31" s="2"/>
      <c r="C31" s="1" t="s">
        <v>7</v>
      </c>
      <c r="E31" s="9"/>
      <c r="I31" s="42" t="str">
        <f>[1]Uitslagen!U40</f>
        <v>b cosnefroy</v>
      </c>
      <c r="J31" s="42"/>
    </row>
    <row r="32" spans="1:10">
      <c r="A32" s="48"/>
      <c r="B32" s="2"/>
      <c r="D32" s="15" t="s">
        <v>8</v>
      </c>
      <c r="E32" s="3"/>
    </row>
    <row r="33" spans="1:10" ht="15">
      <c r="A33" s="16"/>
      <c r="B33" s="2"/>
      <c r="C33" s="17" t="s">
        <v>9</v>
      </c>
      <c r="D33" s="18" t="s">
        <v>10</v>
      </c>
      <c r="E33" s="19"/>
      <c r="F33" s="17" t="s">
        <v>11</v>
      </c>
      <c r="G33" s="20"/>
      <c r="H33" s="43" t="s">
        <v>12</v>
      </c>
      <c r="I33" s="43"/>
      <c r="J33" s="20" t="s">
        <v>13</v>
      </c>
    </row>
    <row r="34" spans="1:10">
      <c r="A34" s="44" t="s">
        <v>14</v>
      </c>
      <c r="B34" s="2"/>
      <c r="C34" s="21">
        <f>RANK(J34,$J$34:$J$79)</f>
        <v>1</v>
      </c>
      <c r="D34" s="22">
        <f>RANK(I34,$I$34:$I$79)</f>
        <v>9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 t="shared" ref="H34:H78" si="1">IF(F34=0,"",D34)</f>
        <v>9</v>
      </c>
      <c r="I34" s="24">
        <f>[1]Uitslagen!U79</f>
        <v>134</v>
      </c>
      <c r="J34" s="26">
        <f>[1]Uitslagen!V79</f>
        <v>1185</v>
      </c>
    </row>
    <row r="35" spans="1:10">
      <c r="A35" s="45"/>
      <c r="B35" s="27"/>
      <c r="C35" s="28">
        <f>RANK(J35,$J$34:$J$79)</f>
        <v>2</v>
      </c>
      <c r="D35" s="29">
        <f>RANK(I35,$I$34:$I$79)</f>
        <v>7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[1]Uitslagen!B82</f>
        <v>greet v d berg</v>
      </c>
      <c r="G35" s="32"/>
      <c r="H35" s="32">
        <f t="shared" si="1"/>
        <v>7</v>
      </c>
      <c r="I35" s="31">
        <f>[1]Uitslagen!U82</f>
        <v>146</v>
      </c>
      <c r="J35" s="33">
        <f>[1]Uitslagen!V82</f>
        <v>1060</v>
      </c>
    </row>
    <row r="36" spans="1:10">
      <c r="A36" s="45"/>
      <c r="B36" s="2"/>
      <c r="C36" s="28">
        <f>RANK(J36,$J$34:$J$79)</f>
        <v>3</v>
      </c>
      <c r="D36" s="29">
        <f>RANK(I36,$I$34:$I$79)</f>
        <v>1</v>
      </c>
      <c r="E36" s="30">
        <f>IF(AND(D36=1,COUNTIFS($D$34:D36,1)=1),1,IF(AND(D36=1,COUNTIFS($D$34:D36,1)=2),2,IF(AND(D36=1,COUNTIFS($D$34:D36,1)=3),3,IF(AND(D36=1,COUNTIFS($D$34:D36,1)=4),4,IF(AND(D36=1,COUNTIFS($D$34:D36,1)=5),5,"")))))</f>
        <v>1</v>
      </c>
      <c r="F36" s="31" t="str">
        <f>[1]Uitslagen!B83</f>
        <v>trees nicolai</v>
      </c>
      <c r="G36" s="32"/>
      <c r="H36" s="32">
        <f t="shared" si="1"/>
        <v>1</v>
      </c>
      <c r="I36" s="31">
        <f>[1]Uitslagen!U83</f>
        <v>176</v>
      </c>
      <c r="J36" s="33">
        <f>[1]Uitslagen!V83</f>
        <v>1018</v>
      </c>
    </row>
    <row r="37" spans="1:10">
      <c r="A37" s="45"/>
      <c r="B37" s="2"/>
      <c r="C37" s="28">
        <f>RANK(J37,$J$34:$J$79)</f>
        <v>4</v>
      </c>
      <c r="D37" s="29">
        <f>RANK(I37,$I$34:$I$79)</f>
        <v>14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[1]Uitslagen!B97</f>
        <v>henk oosterwijk</v>
      </c>
      <c r="G37" s="32"/>
      <c r="H37" s="32">
        <f t="shared" si="1"/>
        <v>14</v>
      </c>
      <c r="I37" s="31">
        <f>[1]Uitslagen!U97</f>
        <v>131</v>
      </c>
      <c r="J37" s="33">
        <f>[1]Uitslagen!V97</f>
        <v>1016</v>
      </c>
    </row>
    <row r="38" spans="1:10">
      <c r="A38" s="45"/>
      <c r="B38" s="2"/>
      <c r="C38" s="28">
        <f>RANK(J38,$J$34:$J$79)</f>
        <v>5</v>
      </c>
      <c r="D38" s="29">
        <f>RANK(I38,$I$34:$I$79)</f>
        <v>11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[1]Uitslagen!B92</f>
        <v>peter balkema</v>
      </c>
      <c r="G38" s="32"/>
      <c r="H38" s="32">
        <f t="shared" si="1"/>
        <v>11</v>
      </c>
      <c r="I38" s="31">
        <f>[1]Uitslagen!U92</f>
        <v>133</v>
      </c>
      <c r="J38" s="33">
        <f>[1]Uitslagen!V92</f>
        <v>1014</v>
      </c>
    </row>
    <row r="39" spans="1:10">
      <c r="A39" s="45"/>
      <c r="B39" s="2"/>
      <c r="C39" s="28">
        <f>RANK(J39,$J$34:$J$79)</f>
        <v>6</v>
      </c>
      <c r="D39" s="29">
        <f>RANK(I39,$I$34:$I$79)</f>
        <v>2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[1]Uitslagen!B88</f>
        <v>rosemarie voogt</v>
      </c>
      <c r="G39" s="32"/>
      <c r="H39" s="32">
        <f t="shared" si="1"/>
        <v>2</v>
      </c>
      <c r="I39" s="31">
        <f>[1]Uitslagen!U88</f>
        <v>160</v>
      </c>
      <c r="J39" s="33">
        <f>[1]Uitslagen!V88</f>
        <v>1011</v>
      </c>
    </row>
    <row r="40" spans="1:10">
      <c r="A40" s="45"/>
      <c r="B40" s="2"/>
      <c r="C40" s="28">
        <f>RANK(J40,$J$34:$J$79)</f>
        <v>7</v>
      </c>
      <c r="D40" s="29">
        <f>RANK(I40,$I$34:$I$79)</f>
        <v>20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[1]Uitslagen!B96</f>
        <v>vincent luyendijk</v>
      </c>
      <c r="G40" s="32"/>
      <c r="H40" s="32">
        <f t="shared" si="1"/>
        <v>20</v>
      </c>
      <c r="I40" s="31">
        <f>[1]Uitslagen!U96</f>
        <v>114</v>
      </c>
      <c r="J40" s="33">
        <f>[1]Uitslagen!V96</f>
        <v>1008</v>
      </c>
    </row>
    <row r="41" spans="1:10">
      <c r="A41" s="45"/>
      <c r="B41" s="2"/>
      <c r="C41" s="28">
        <f>RANK(J41,$J$34:$J$79)</f>
        <v>8</v>
      </c>
      <c r="D41" s="29">
        <f>RANK(I41,$I$34:$I$79)</f>
        <v>6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[1]Uitslagen!B52</f>
        <v>willem van neck</v>
      </c>
      <c r="G41" s="32"/>
      <c r="H41" s="32">
        <f t="shared" si="1"/>
        <v>6</v>
      </c>
      <c r="I41" s="31">
        <f>[1]Uitslagen!U52</f>
        <v>147</v>
      </c>
      <c r="J41" s="33">
        <f>[1]Uitslagen!V52</f>
        <v>941</v>
      </c>
    </row>
    <row r="42" spans="1:10">
      <c r="A42" s="45"/>
      <c r="B42" s="2"/>
      <c r="C42" s="28">
        <f>RANK(J42,$J$34:$J$79)</f>
        <v>9</v>
      </c>
      <c r="D42" s="29">
        <f>RANK(I42,$I$34:$I$79)</f>
        <v>15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[1]Uitslagen!B98</f>
        <v>arie de jong</v>
      </c>
      <c r="G42" s="32"/>
      <c r="H42" s="32">
        <f t="shared" si="1"/>
        <v>15</v>
      </c>
      <c r="I42" s="31">
        <f>[1]Uitslagen!U98</f>
        <v>128</v>
      </c>
      <c r="J42" s="33">
        <f>[1]Uitslagen!V98</f>
        <v>931</v>
      </c>
    </row>
    <row r="43" spans="1:10">
      <c r="A43" s="45"/>
      <c r="B43" s="2"/>
      <c r="C43" s="28">
        <f>RANK(J43,$J$34:$J$79)</f>
        <v>10</v>
      </c>
      <c r="D43" s="29">
        <f>RANK(I43,$I$34:$I$79)</f>
        <v>3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[1]Uitslagen!B57</f>
        <v>spr van kins</v>
      </c>
      <c r="G43" s="32"/>
      <c r="H43" s="32">
        <f t="shared" si="1"/>
        <v>3</v>
      </c>
      <c r="I43" s="31">
        <f>[1]Uitslagen!U57</f>
        <v>159</v>
      </c>
      <c r="J43" s="33">
        <f>[1]Uitslagen!V57</f>
        <v>929</v>
      </c>
    </row>
    <row r="44" spans="1:10">
      <c r="A44" s="45"/>
      <c r="B44" s="2"/>
      <c r="C44" s="28">
        <f>RANK(J44,$J$34:$J$79)</f>
        <v>11</v>
      </c>
      <c r="D44" s="29">
        <f>RANK(I44,$I$34:$I$79)</f>
        <v>5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dick ardaseer</v>
      </c>
      <c r="G44" s="32"/>
      <c r="H44" s="32">
        <f t="shared" si="1"/>
        <v>5</v>
      </c>
      <c r="I44" s="31">
        <f>[1]Uitslagen!U64</f>
        <v>148</v>
      </c>
      <c r="J44" s="33">
        <f>[1]Uitslagen!V64</f>
        <v>917</v>
      </c>
    </row>
    <row r="45" spans="1:10" ht="11.25" customHeight="1">
      <c r="A45" s="45"/>
      <c r="B45" s="2"/>
      <c r="C45" s="28">
        <f>RANK(J45,$J$34:$J$79)</f>
        <v>12</v>
      </c>
      <c r="D45" s="29">
        <f>RANK(I45,$I$34:$I$79)</f>
        <v>4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[1]Uitslagen!B59</f>
        <v>c ardaseer</v>
      </c>
      <c r="G45" s="32"/>
      <c r="H45" s="32">
        <f t="shared" si="1"/>
        <v>4</v>
      </c>
      <c r="I45" s="31">
        <f>[1]Uitslagen!U59</f>
        <v>157</v>
      </c>
      <c r="J45" s="33">
        <f>[1]Uitslagen!V59</f>
        <v>893</v>
      </c>
    </row>
    <row r="46" spans="1:10" ht="11.25" customHeight="1">
      <c r="A46" s="45"/>
      <c r="B46" s="2"/>
      <c r="C46" s="28">
        <f>RANK(J46,$J$34:$J$79)</f>
        <v>13</v>
      </c>
      <c r="D46" s="29">
        <f>RANK(I46,$I$34:$I$79)</f>
        <v>8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[1]Uitslagen!B86</f>
        <v>yvonne kleinheerenbrink</v>
      </c>
      <c r="G46" s="32"/>
      <c r="H46" s="32">
        <f t="shared" si="1"/>
        <v>8</v>
      </c>
      <c r="I46" s="31">
        <f>[1]Uitslagen!U86</f>
        <v>143</v>
      </c>
      <c r="J46" s="33">
        <f>[1]Uitslagen!V86</f>
        <v>887</v>
      </c>
    </row>
    <row r="47" spans="1:10" ht="11.25" customHeight="1">
      <c r="A47" s="45"/>
      <c r="B47" s="2"/>
      <c r="C47" s="28">
        <f>RANK(J47,$J$34:$J$79)</f>
        <v>14</v>
      </c>
      <c r="D47" s="29">
        <f>RANK(I47,$I$34:$I$79)</f>
        <v>28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[1]Uitslagen!B87</f>
        <v>hans jurgen nicolai</v>
      </c>
      <c r="G47" s="32"/>
      <c r="H47" s="32">
        <f t="shared" si="1"/>
        <v>28</v>
      </c>
      <c r="I47" s="31">
        <f>[1]Uitslagen!U87</f>
        <v>94</v>
      </c>
      <c r="J47" s="33">
        <f>[1]Uitslagen!V87</f>
        <v>869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25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[1]Uitslagen!B85</f>
        <v>henk kleinheerenbrink</v>
      </c>
      <c r="G48" s="32"/>
      <c r="H48" s="32">
        <f t="shared" si="1"/>
        <v>25</v>
      </c>
      <c r="I48" s="31">
        <f>[1]Uitslagen!U85</f>
        <v>110</v>
      </c>
      <c r="J48" s="33">
        <f>[1]Uitslagen!V85</f>
        <v>861</v>
      </c>
    </row>
    <row r="49" spans="1:10" ht="11.25" customHeight="1">
      <c r="A49" s="45"/>
      <c r="B49" s="2"/>
      <c r="C49" s="28">
        <f>RANK(J49,$J$34:$J$79)</f>
        <v>16</v>
      </c>
      <c r="D49" s="29">
        <f>RANK(I49,$I$34:$I$79)</f>
        <v>40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[1]Uitslagen!B84</f>
        <v>murk v d berg</v>
      </c>
      <c r="G49" s="32"/>
      <c r="H49" s="32">
        <f t="shared" si="1"/>
        <v>40</v>
      </c>
      <c r="I49" s="31">
        <f>[1]Uitslagen!U84</f>
        <v>46</v>
      </c>
      <c r="J49" s="33">
        <f>[1]Uitslagen!V84</f>
        <v>853</v>
      </c>
    </row>
    <row r="50" spans="1:10" ht="11.25" customHeight="1">
      <c r="A50" s="45"/>
      <c r="B50" s="2"/>
      <c r="C50" s="28">
        <f>RANK(J50,$J$34:$J$79)</f>
        <v>17</v>
      </c>
      <c r="D50" s="29">
        <f>RANK(I50,$I$34:$I$79)</f>
        <v>17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[1]Uitslagen!B56</f>
        <v>bep van kins</v>
      </c>
      <c r="G50" s="32"/>
      <c r="H50" s="32">
        <f t="shared" si="1"/>
        <v>17</v>
      </c>
      <c r="I50" s="31">
        <f>[1]Uitslagen!U56</f>
        <v>120</v>
      </c>
      <c r="J50" s="33">
        <f>[1]Uitslagen!V56</f>
        <v>851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30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[1]Uitslagen!B69</f>
        <v>fred verschoor</v>
      </c>
      <c r="G51" s="32"/>
      <c r="H51" s="32">
        <f t="shared" si="1"/>
        <v>30</v>
      </c>
      <c r="I51" s="31">
        <f>[1]Uitslagen!U69</f>
        <v>91</v>
      </c>
      <c r="J51" s="33">
        <f>[1]Uitslagen!V69</f>
        <v>844</v>
      </c>
    </row>
    <row r="52" spans="1:10" ht="11.25" customHeight="1">
      <c r="A52" s="45"/>
      <c r="B52" s="2"/>
      <c r="C52" s="28">
        <f>RANK(J52,$J$34:$J$79)</f>
        <v>18</v>
      </c>
      <c r="D52" s="29">
        <f>RANK(I52,$I$34:$I$79)</f>
        <v>11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[1]Uitslagen!B71</f>
        <v>rb bakker</v>
      </c>
      <c r="G52" s="32"/>
      <c r="H52" s="32">
        <f t="shared" si="1"/>
        <v>11</v>
      </c>
      <c r="I52" s="31">
        <f>[1]Uitslagen!U71</f>
        <v>133</v>
      </c>
      <c r="J52" s="33">
        <f>[1]Uitslagen!V71</f>
        <v>844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26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[1]Uitslagen!B89</f>
        <v>dennis pronk</v>
      </c>
      <c r="G53" s="32"/>
      <c r="H53" s="32">
        <f t="shared" si="1"/>
        <v>26</v>
      </c>
      <c r="I53" s="31">
        <f>[1]Uitslagen!U89</f>
        <v>101</v>
      </c>
      <c r="J53" s="33">
        <f>[1]Uitslagen!V89</f>
        <v>811</v>
      </c>
    </row>
    <row r="54" spans="1:10" ht="11.25" customHeight="1">
      <c r="A54" s="45"/>
      <c r="B54" s="2"/>
      <c r="C54" s="28">
        <f>RANK(J54,$J$34:$J$79)</f>
        <v>21</v>
      </c>
      <c r="D54" s="29">
        <f>RANK(I54,$I$34:$I$79)</f>
        <v>26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[1]Uitslagen!B91</f>
        <v>marcel kaan</v>
      </c>
      <c r="G54" s="32"/>
      <c r="H54" s="32">
        <f t="shared" si="1"/>
        <v>26</v>
      </c>
      <c r="I54" s="31">
        <f>[1]Uitslagen!U91</f>
        <v>101</v>
      </c>
      <c r="J54" s="33">
        <f>[1]Uitslagen!V91</f>
        <v>804</v>
      </c>
    </row>
    <row r="55" spans="1:10" ht="11.25" customHeight="1">
      <c r="A55" s="45"/>
      <c r="B55" s="2"/>
      <c r="C55" s="28">
        <f>RANK(J55,$J$34:$J$79)</f>
        <v>22</v>
      </c>
      <c r="D55" s="29">
        <f>RANK(I55,$I$34:$I$79)</f>
        <v>19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[1]Uitslagen!B81</f>
        <v>ben dekker</v>
      </c>
      <c r="G55" s="32"/>
      <c r="H55" s="32">
        <f t="shared" si="1"/>
        <v>19</v>
      </c>
      <c r="I55" s="31">
        <f>[1]Uitslagen!U81</f>
        <v>115</v>
      </c>
      <c r="J55" s="33">
        <f>[1]Uitslagen!V81</f>
        <v>803</v>
      </c>
    </row>
    <row r="56" spans="1:10" ht="11.25" customHeight="1">
      <c r="A56" s="45"/>
      <c r="B56" s="2"/>
      <c r="C56" s="28">
        <f>RANK(J56,$J$34:$J$79)</f>
        <v>23</v>
      </c>
      <c r="D56" s="29">
        <f>RANK(I56,$I$34:$I$79)</f>
        <v>16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[1]Uitslagen!B90</f>
        <v>wout pronk</v>
      </c>
      <c r="G56" s="32"/>
      <c r="H56" s="32">
        <f t="shared" si="1"/>
        <v>16</v>
      </c>
      <c r="I56" s="31">
        <f>[1]Uitslagen!U90</f>
        <v>125</v>
      </c>
      <c r="J56" s="33">
        <f>[1]Uitslagen!V90</f>
        <v>792</v>
      </c>
    </row>
    <row r="57" spans="1:10" ht="11.25" customHeight="1">
      <c r="A57" s="45"/>
      <c r="B57" s="2"/>
      <c r="C57" s="28">
        <f>RANK(J57,$J$34:$J$79)</f>
        <v>24</v>
      </c>
      <c r="D57" s="29">
        <f>RANK(I57,$I$34:$I$79)</f>
        <v>35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[1]Uitslagen!B94</f>
        <v>rene lek</v>
      </c>
      <c r="G57" s="32"/>
      <c r="H57" s="32">
        <f t="shared" si="1"/>
        <v>35</v>
      </c>
      <c r="I57" s="31">
        <f>[1]Uitslagen!U94</f>
        <v>68</v>
      </c>
      <c r="J57" s="33">
        <f>[1]Uitslagen!V94</f>
        <v>760</v>
      </c>
    </row>
    <row r="58" spans="1:10" ht="11.25" customHeight="1">
      <c r="A58" s="45"/>
      <c r="B58" s="2"/>
      <c r="C58" s="28">
        <f>RANK(J58,$J$34:$J$79)</f>
        <v>25</v>
      </c>
      <c r="D58" s="29">
        <f>RANK(I58,$I$34:$I$79)</f>
        <v>33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[1]Uitslagen!B75</f>
        <v>pieter de groot</v>
      </c>
      <c r="G58" s="32"/>
      <c r="H58" s="32">
        <f t="shared" si="1"/>
        <v>33</v>
      </c>
      <c r="I58" s="31">
        <f>[1]Uitslagen!U75</f>
        <v>84</v>
      </c>
      <c r="J58" s="33">
        <f>[1]Uitslagen!V75</f>
        <v>755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13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[1]Uitslagen!B63</f>
        <v>rvb ardaseer</v>
      </c>
      <c r="G59" s="32"/>
      <c r="H59" s="32">
        <f t="shared" si="1"/>
        <v>13</v>
      </c>
      <c r="I59" s="31">
        <f>[1]Uitslagen!U63</f>
        <v>132</v>
      </c>
      <c r="J59" s="33">
        <f>[1]Uitslagen!V63</f>
        <v>754</v>
      </c>
    </row>
    <row r="60" spans="1:10" ht="11.25" customHeight="1">
      <c r="A60" s="45"/>
      <c r="B60" s="2"/>
      <c r="C60" s="28">
        <f>RANK(J60,$J$34:$J$79)</f>
        <v>27</v>
      </c>
      <c r="D60" s="29">
        <f>RANK(I60,$I$34:$I$79)</f>
        <v>29</v>
      </c>
      <c r="E60" s="30" t="str">
        <f>IF(AND(D60=1,COUNTIFS($D$34:D60,1)=1),1,IF(AND(D60=1,COUNTIFS($D$34:D60,1)=2),2,IF(AND(D60=1,COUNTIFS($D$34:D60,1)=3),3,IF(AND(D60=1,COUNTIFS($D$34:D60,1)=4),4,IF(AND(D60=1,COUNTIFS($D$34:D60,1)=5),5,"")))))</f>
        <v/>
      </c>
      <c r="F60" s="31" t="str">
        <f>[1]Uitslagen!B80</f>
        <v>frans scheepers</v>
      </c>
      <c r="G60" s="32"/>
      <c r="H60" s="32">
        <f t="shared" si="1"/>
        <v>29</v>
      </c>
      <c r="I60" s="31">
        <f>[1]Uitslagen!U80</f>
        <v>93</v>
      </c>
      <c r="J60" s="33">
        <f>[1]Uitslagen!V80</f>
        <v>746</v>
      </c>
    </row>
    <row r="61" spans="1:10" ht="11.25" customHeight="1">
      <c r="A61" s="45"/>
      <c r="B61" s="2"/>
      <c r="C61" s="28">
        <f>RANK(J61,$J$34:$J$79)</f>
        <v>28</v>
      </c>
      <c r="D61" s="29">
        <f>RANK(I61,$I$34:$I$79)</f>
        <v>9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[1]Uitslagen!B53</f>
        <v>louis van der heiden</v>
      </c>
      <c r="G61" s="32"/>
      <c r="H61" s="32">
        <f t="shared" si="1"/>
        <v>9</v>
      </c>
      <c r="I61" s="31">
        <f>[1]Uitslagen!U53</f>
        <v>134</v>
      </c>
      <c r="J61" s="33">
        <f>[1]Uitslagen!V53</f>
        <v>741</v>
      </c>
    </row>
    <row r="62" spans="1:10" ht="11.25" customHeight="1">
      <c r="A62" s="45"/>
      <c r="B62" s="2"/>
      <c r="C62" s="28">
        <f>RANK(J62,$J$34:$J$79)</f>
        <v>29</v>
      </c>
      <c r="D62" s="29">
        <f>RANK(I62,$I$34:$I$79)</f>
        <v>21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[1]Uitslagen!B76</f>
        <v>joop van klink</v>
      </c>
      <c r="G62" s="32"/>
      <c r="H62" s="32">
        <f t="shared" si="1"/>
        <v>21</v>
      </c>
      <c r="I62" s="31">
        <f>[1]Uitslagen!U76</f>
        <v>113</v>
      </c>
      <c r="J62" s="33">
        <f>[1]Uitslagen!V76</f>
        <v>734</v>
      </c>
    </row>
    <row r="63" spans="1:10" ht="11.25" customHeight="1">
      <c r="A63" s="45"/>
      <c r="B63" s="2"/>
      <c r="C63" s="28">
        <f>RANK(J63,$J$34:$J$79)</f>
        <v>30</v>
      </c>
      <c r="D63" s="29">
        <f>RANK(I63,$I$34:$I$79)</f>
        <v>21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[1]Uitslagen!B60</f>
        <v>d ardaseer</v>
      </c>
      <c r="G63" s="32"/>
      <c r="H63" s="32">
        <f t="shared" si="1"/>
        <v>21</v>
      </c>
      <c r="I63" s="31">
        <f>[1]Uitslagen!U60</f>
        <v>113</v>
      </c>
      <c r="J63" s="33">
        <f>[1]Uitslagen!V60</f>
        <v>711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30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[1]Uitslagen!B77</f>
        <v>margriet oosting</v>
      </c>
      <c r="G64" s="32"/>
      <c r="H64" s="32">
        <f t="shared" si="1"/>
        <v>30</v>
      </c>
      <c r="I64" s="31">
        <f>[1]Uitslagen!U77</f>
        <v>91</v>
      </c>
      <c r="J64" s="33">
        <f>[1]Uitslagen!V77</f>
        <v>701</v>
      </c>
    </row>
    <row r="65" spans="1:10" ht="11.25" customHeight="1">
      <c r="A65" s="45"/>
      <c r="B65" s="2"/>
      <c r="C65" s="28">
        <f>RANK(J65,$J$34:$J$79)</f>
        <v>32</v>
      </c>
      <c r="D65" s="29">
        <f>RANK(I65,$I$34:$I$79)</f>
        <v>34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[1]Uitslagen!B70</f>
        <v>martin innemee</v>
      </c>
      <c r="G65" s="32"/>
      <c r="H65" s="32">
        <f t="shared" si="1"/>
        <v>34</v>
      </c>
      <c r="I65" s="31">
        <f>[1]Uitslagen!U70</f>
        <v>80</v>
      </c>
      <c r="J65" s="33">
        <f>[1]Uitslagen!V70</f>
        <v>700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35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[1]Uitslagen!B78</f>
        <v>frank groenwold</v>
      </c>
      <c r="G66" s="32"/>
      <c r="H66" s="32">
        <f t="shared" si="1"/>
        <v>35</v>
      </c>
      <c r="I66" s="31">
        <f>[1]Uitslagen!U78</f>
        <v>68</v>
      </c>
      <c r="J66" s="33">
        <f>[1]Uitslagen!V78</f>
        <v>669</v>
      </c>
    </row>
    <row r="67" spans="1:10" ht="11.25" customHeight="1">
      <c r="A67" s="45"/>
      <c r="B67" s="2"/>
      <c r="C67" s="28">
        <f>RANK(J67,$J$34:$J$79)</f>
        <v>34</v>
      </c>
      <c r="D67" s="29">
        <f>RANK(I67,$I$34:$I$79)</f>
        <v>21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[1]Uitslagen!B61</f>
        <v>i ardaseer</v>
      </c>
      <c r="G67" s="32"/>
      <c r="H67" s="32">
        <f t="shared" si="1"/>
        <v>21</v>
      </c>
      <c r="I67" s="31">
        <f>[1]Uitslagen!U61</f>
        <v>113</v>
      </c>
      <c r="J67" s="33">
        <f>[1]Uitslagen!V61</f>
        <v>658</v>
      </c>
    </row>
    <row r="68" spans="1:10" ht="11.25" customHeight="1">
      <c r="A68" s="45"/>
      <c r="B68" s="2"/>
      <c r="C68" s="28">
        <f>RANK(J68,$J$34:$J$79)</f>
        <v>35</v>
      </c>
      <c r="D68" s="29">
        <f>RANK(I68,$I$34:$I$79)</f>
        <v>41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[1]Uitslagen!B54</f>
        <v>jan de koning</v>
      </c>
      <c r="G68" s="32"/>
      <c r="H68" s="32">
        <f t="shared" si="1"/>
        <v>41</v>
      </c>
      <c r="I68" s="31">
        <f>[1]Uitslagen!U54</f>
        <v>43</v>
      </c>
      <c r="J68" s="33">
        <f>[1]Uitslagen!V54</f>
        <v>636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21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[1]Uitslagen!B62</f>
        <v>k ardaseer</v>
      </c>
      <c r="G69" s="32"/>
      <c r="H69" s="32">
        <f t="shared" si="1"/>
        <v>21</v>
      </c>
      <c r="I69" s="31">
        <f>[1]Uitslagen!U62</f>
        <v>113</v>
      </c>
      <c r="J69" s="33">
        <f>[1]Uitslagen!V62</f>
        <v>630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37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[1]Uitslagen!B67</f>
        <v>div van kins</v>
      </c>
      <c r="G70" s="32"/>
      <c r="H70" s="32">
        <f t="shared" si="1"/>
        <v>37</v>
      </c>
      <c r="I70" s="31">
        <f>[1]Uitslagen!U67</f>
        <v>65</v>
      </c>
      <c r="J70" s="33">
        <f>[1]Uitslagen!V67</f>
        <v>627</v>
      </c>
    </row>
    <row r="71" spans="1:10" ht="11.25" customHeight="1">
      <c r="A71" s="45"/>
      <c r="B71" s="2"/>
      <c r="C71" s="28">
        <f>RANK(J71,$J$34:$J$79)</f>
        <v>38</v>
      </c>
      <c r="D71" s="29">
        <f>RANK(I71,$I$34:$I$79)</f>
        <v>39</v>
      </c>
      <c r="E71" s="30" t="str">
        <f>IF(AND(D71=1,COUNTIFS($D$34:D71,1)=1),1,IF(AND(D71=1,COUNTIFS($D$34:D71,1)=2),2,IF(AND(D71=1,COUNTIFS($D$34:D71,1)=3),3,IF(AND(D71=1,COUNTIFS($D$34:D71,1)=4),4,IF(AND(D71=1,COUNTIFS($D$34:D71,1)=5),5,"")))))</f>
        <v/>
      </c>
      <c r="F71" s="31" t="str">
        <f>[1]Uitslagen!B68</f>
        <v>sjaak rozing</v>
      </c>
      <c r="G71" s="32"/>
      <c r="H71" s="32">
        <f t="shared" si="1"/>
        <v>39</v>
      </c>
      <c r="I71" s="31">
        <f>[1]Uitslagen!U68</f>
        <v>60</v>
      </c>
      <c r="J71" s="33">
        <f>[1]Uitslagen!V68</f>
        <v>625</v>
      </c>
    </row>
    <row r="72" spans="1:10" ht="11.25" customHeight="1">
      <c r="A72" s="45"/>
      <c r="B72" s="2"/>
      <c r="C72" s="28">
        <f>RANK(J72,$J$34:$J$79)</f>
        <v>39</v>
      </c>
      <c r="D72" s="29">
        <f>RANK(I72,$I$34:$I$79)</f>
        <v>18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[1]Uitslagen!B58</f>
        <v>alg van kins</v>
      </c>
      <c r="G72" s="32"/>
      <c r="H72" s="32">
        <f t="shared" si="1"/>
        <v>18</v>
      </c>
      <c r="I72" s="31">
        <f>[1]Uitslagen!U58</f>
        <v>119</v>
      </c>
      <c r="J72" s="33">
        <f>[1]Uitslagen!V58</f>
        <v>608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43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[1]Uitslagen!B74</f>
        <v>rs bakker</v>
      </c>
      <c r="G73" s="32"/>
      <c r="H73" s="32">
        <f t="shared" si="1"/>
        <v>43</v>
      </c>
      <c r="I73" s="31">
        <f>[1]Uitslagen!U74</f>
        <v>26</v>
      </c>
      <c r="J73" s="33">
        <f>[1]Uitslagen!V74</f>
        <v>601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32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[1]Uitslagen!B66</f>
        <v>floris donders</v>
      </c>
      <c r="G74" s="32"/>
      <c r="H74" s="32">
        <f t="shared" si="1"/>
        <v>32</v>
      </c>
      <c r="I74" s="31">
        <f>[1]Uitslagen!U66</f>
        <v>87</v>
      </c>
      <c r="J74" s="33">
        <f>[1]Uitslagen!V66</f>
        <v>583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37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[1]Uitslagen!B55</f>
        <v>piet van kins</v>
      </c>
      <c r="G75" s="32"/>
      <c r="H75" s="32">
        <f t="shared" si="1"/>
        <v>37</v>
      </c>
      <c r="I75" s="31">
        <f>[1]Uitslagen!U55</f>
        <v>65</v>
      </c>
      <c r="J75" s="33">
        <f>[1]Uitslagen!V55</f>
        <v>572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42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[1]Uitslagen!B72</f>
        <v>rj bakker</v>
      </c>
      <c r="G76" s="32"/>
      <c r="H76" s="32">
        <f t="shared" si="1"/>
        <v>42</v>
      </c>
      <c r="I76" s="31">
        <f>[1]Uitslagen!U72</f>
        <v>36</v>
      </c>
      <c r="J76" s="33">
        <f>[1]Uitslagen!V72</f>
        <v>560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45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[1]Uitslagen!B73</f>
        <v>ro bakker</v>
      </c>
      <c r="G77" s="32"/>
      <c r="H77" s="32">
        <f t="shared" si="1"/>
        <v>45</v>
      </c>
      <c r="I77" s="31">
        <f>[1]Uitslagen!U73</f>
        <v>10</v>
      </c>
      <c r="J77" s="33">
        <f>[1]Uitslagen!V73</f>
        <v>543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44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[1]Uitslagen!B65</f>
        <v>cor slobbe</v>
      </c>
      <c r="G78" s="32"/>
      <c r="H78" s="32">
        <f t="shared" si="1"/>
        <v>44</v>
      </c>
      <c r="I78" s="31">
        <f>[1]Uitslagen!U65</f>
        <v>16</v>
      </c>
      <c r="J78" s="33">
        <f>[1]Uitslagen!V65</f>
        <v>492</v>
      </c>
    </row>
    <row r="79" spans="1:10">
      <c r="C79" s="34">
        <f>RANK(J79,$J$34:$J$79)</f>
        <v>46</v>
      </c>
      <c r="D79" s="35">
        <f>RANK(I79,$I$34:$I$79)</f>
        <v>46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[1]Uitslagen!B127</f>
        <v>0</v>
      </c>
      <c r="G79" s="38"/>
      <c r="H79" s="38" t="str">
        <f t="shared" ref="H79" si="2">IF(F79=0,"",D79)</f>
        <v/>
      </c>
      <c r="I79" s="37">
        <f>[1]Uitslagen!U127</f>
        <v>0</v>
      </c>
      <c r="J79" s="39">
        <f>[1]Uitslagen!V127</f>
        <v>0</v>
      </c>
    </row>
  </sheetData>
  <sortState ref="C34:J78">
    <sortCondition descending="1" ref="J34"/>
  </sortState>
  <mergeCells count="16">
    <mergeCell ref="I29:J29"/>
    <mergeCell ref="I30:J30"/>
    <mergeCell ref="I31:J31"/>
    <mergeCell ref="H33:I33"/>
    <mergeCell ref="A34:A78"/>
    <mergeCell ref="I23:J23"/>
    <mergeCell ref="I24:J24"/>
    <mergeCell ref="I25:J25"/>
    <mergeCell ref="I26:J26"/>
    <mergeCell ref="I27:J27"/>
    <mergeCell ref="B5:C5"/>
    <mergeCell ref="B2:C2"/>
    <mergeCell ref="B3:C3"/>
    <mergeCell ref="A2:A32"/>
    <mergeCell ref="B19:C19"/>
    <mergeCell ref="B20:C2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10e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2020-09-09T09:30:37Z</dcterms:modified>
</cp:coreProperties>
</file>