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Blad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59" i="1"/>
  <c r="I59"/>
  <c r="F59"/>
  <c r="H59" s="1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59"/>
  <c r="C5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E35" l="1"/>
  <c r="E23"/>
  <c r="E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<sst xmlns="http://schemas.openxmlformats.org/spreadsheetml/2006/main" count="17" uniqueCount="16">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</sst>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</xdr:rowOff>
    </xdr:from>
    <xdr:to>
      <xdr:col>8</xdr:col>
      <xdr:colOff>9525</xdr:colOff>
      <xdr:row>19</xdr:row>
      <xdr:rowOff>115754</xdr:rowOff>
    </xdr:to>
    <xdr:pic>
      <xdr:nvPicPr>
        <xdr:cNvPr id="3" name="Afbeelding 2" descr="6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904876"/>
          <a:ext cx="2924175" cy="19731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M3">
            <v>44112</v>
          </cell>
        </row>
        <row r="5">
          <cell r="M5">
            <v>6</v>
          </cell>
        </row>
        <row r="7">
          <cell r="M7" t="str">
            <v>a demare</v>
          </cell>
        </row>
        <row r="8">
          <cell r="M8" t="str">
            <v>m matthews</v>
          </cell>
        </row>
        <row r="9">
          <cell r="M9" t="str">
            <v>f fellini</v>
          </cell>
        </row>
        <row r="10">
          <cell r="M10" t="str">
            <v>s molano</v>
          </cell>
        </row>
        <row r="11">
          <cell r="M11" t="str">
            <v>d cimolai</v>
          </cell>
        </row>
        <row r="12">
          <cell r="M12" t="str">
            <v>a vendrame</v>
          </cell>
        </row>
        <row r="13">
          <cell r="M13" t="str">
            <v>m honore</v>
          </cell>
        </row>
        <row r="14">
          <cell r="M14" t="str">
            <v>p sagan</v>
          </cell>
        </row>
        <row r="15">
          <cell r="M15" t="str">
            <v>e battaglin</v>
          </cell>
        </row>
        <row r="16">
          <cell r="M16" t="str">
            <v>j narvaez</v>
          </cell>
        </row>
        <row r="18">
          <cell r="M18" t="str">
            <v>j almeida</v>
          </cell>
        </row>
        <row r="29">
          <cell r="M29" t="str">
            <v>a demare</v>
          </cell>
        </row>
        <row r="40">
          <cell r="M40" t="str">
            <v>f ganna</v>
          </cell>
        </row>
        <row r="52">
          <cell r="B52" t="str">
            <v>willem v neck</v>
          </cell>
          <cell r="M52">
            <v>88</v>
          </cell>
          <cell r="N52">
            <v>643</v>
          </cell>
        </row>
        <row r="53">
          <cell r="B53" t="str">
            <v>louis v d heijden</v>
          </cell>
          <cell r="M53">
            <v>88</v>
          </cell>
          <cell r="N53">
            <v>633</v>
          </cell>
        </row>
        <row r="54">
          <cell r="B54" t="str">
            <v>ben dekker</v>
          </cell>
          <cell r="M54">
            <v>88</v>
          </cell>
          <cell r="N54">
            <v>438</v>
          </cell>
        </row>
        <row r="55">
          <cell r="B55" t="str">
            <v>dick ardaseer</v>
          </cell>
          <cell r="M55">
            <v>58</v>
          </cell>
          <cell r="N55">
            <v>464</v>
          </cell>
        </row>
        <row r="56">
          <cell r="B56" t="str">
            <v>rvb ardaseer</v>
          </cell>
          <cell r="M56">
            <v>103</v>
          </cell>
          <cell r="N56">
            <v>612</v>
          </cell>
        </row>
        <row r="57">
          <cell r="B57" t="str">
            <v>alg van kins</v>
          </cell>
          <cell r="M57">
            <v>20</v>
          </cell>
          <cell r="N57">
            <v>455</v>
          </cell>
        </row>
        <row r="58">
          <cell r="B58" t="str">
            <v>cor slobbe</v>
          </cell>
          <cell r="M58">
            <v>23</v>
          </cell>
          <cell r="N58">
            <v>467</v>
          </cell>
        </row>
        <row r="59">
          <cell r="B59" t="str">
            <v>piet van kins</v>
          </cell>
          <cell r="M59">
            <v>91</v>
          </cell>
          <cell r="N59">
            <v>620</v>
          </cell>
        </row>
        <row r="60">
          <cell r="B60" t="str">
            <v>bep van kins</v>
          </cell>
          <cell r="M60">
            <v>121</v>
          </cell>
          <cell r="N60">
            <v>528</v>
          </cell>
        </row>
        <row r="61">
          <cell r="B61" t="str">
            <v>spr van kins</v>
          </cell>
          <cell r="M61">
            <v>124</v>
          </cell>
          <cell r="N61">
            <v>422</v>
          </cell>
        </row>
        <row r="62">
          <cell r="B62" t="str">
            <v>rene lek</v>
          </cell>
          <cell r="M62">
            <v>78</v>
          </cell>
          <cell r="N62">
            <v>465</v>
          </cell>
        </row>
        <row r="63">
          <cell r="B63" t="str">
            <v>margriet oosting</v>
          </cell>
          <cell r="M63">
            <v>17</v>
          </cell>
          <cell r="N63">
            <v>316</v>
          </cell>
        </row>
        <row r="64">
          <cell r="B64" t="str">
            <v>frank groeneveld</v>
          </cell>
          <cell r="M64">
            <v>126</v>
          </cell>
          <cell r="N64">
            <v>554</v>
          </cell>
        </row>
        <row r="65">
          <cell r="B65" t="str">
            <v>henk klein heerenbrink</v>
          </cell>
          <cell r="M65">
            <v>88</v>
          </cell>
          <cell r="N65">
            <v>653</v>
          </cell>
        </row>
        <row r="66">
          <cell r="B66" t="str">
            <v>yvonne klein heerenbrink</v>
          </cell>
          <cell r="M66">
            <v>88</v>
          </cell>
          <cell r="N66">
            <v>658</v>
          </cell>
        </row>
        <row r="67">
          <cell r="B67" t="str">
            <v>trees nicolai</v>
          </cell>
          <cell r="M67">
            <v>127</v>
          </cell>
          <cell r="N67">
            <v>706</v>
          </cell>
        </row>
        <row r="68">
          <cell r="B68" t="str">
            <v>mark v d horn</v>
          </cell>
          <cell r="M68">
            <v>98</v>
          </cell>
          <cell r="N68">
            <v>569</v>
          </cell>
        </row>
        <row r="69">
          <cell r="B69" t="str">
            <v>wim van paassen</v>
          </cell>
          <cell r="M69">
            <v>151</v>
          </cell>
          <cell r="N69">
            <v>639</v>
          </cell>
        </row>
        <row r="70">
          <cell r="B70" t="str">
            <v>marcel kaan</v>
          </cell>
          <cell r="M70">
            <v>85</v>
          </cell>
          <cell r="N70">
            <v>449</v>
          </cell>
        </row>
        <row r="71">
          <cell r="B71" t="str">
            <v>jan de koning</v>
          </cell>
          <cell r="M71">
            <v>112</v>
          </cell>
          <cell r="N71">
            <v>624</v>
          </cell>
        </row>
        <row r="72">
          <cell r="B72" t="str">
            <v>arie de jong</v>
          </cell>
          <cell r="M72">
            <v>48</v>
          </cell>
          <cell r="N72">
            <v>302</v>
          </cell>
        </row>
        <row r="73">
          <cell r="B73" t="str">
            <v>dennis pronk</v>
          </cell>
          <cell r="M73">
            <v>84</v>
          </cell>
          <cell r="N73">
            <v>380</v>
          </cell>
        </row>
        <row r="74">
          <cell r="B74" t="str">
            <v>wout pronk</v>
          </cell>
          <cell r="M74">
            <v>138</v>
          </cell>
          <cell r="N74">
            <v>459</v>
          </cell>
        </row>
        <row r="75">
          <cell r="B75" t="str">
            <v>frans scheepers</v>
          </cell>
          <cell r="M75">
            <v>92</v>
          </cell>
          <cell r="N75">
            <v>491</v>
          </cell>
        </row>
        <row r="76">
          <cell r="B76" t="str">
            <v>fred verschoor</v>
          </cell>
          <cell r="M76">
            <v>99</v>
          </cell>
          <cell r="N76">
            <v>420</v>
          </cell>
        </row>
        <row r="147">
          <cell r="B147">
            <v>0</v>
          </cell>
          <cell r="M147">
            <v>0</v>
          </cell>
          <cell r="N1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[1]Uitslagen!M5</f>
        <v>6</v>
      </c>
    </row>
    <row r="3" spans="1:10">
      <c r="A3" s="41"/>
      <c r="B3" s="47" t="s">
        <v>3</v>
      </c>
      <c r="C3" s="47"/>
      <c r="D3" s="5"/>
      <c r="E3" s="6"/>
      <c r="F3" s="7">
        <f>[1]Uitslagen!M3</f>
        <v>44112</v>
      </c>
      <c r="G3" s="8"/>
      <c r="H3" s="8"/>
    </row>
    <row r="4" spans="1:10">
      <c r="A4" s="41"/>
      <c r="B4" s="2"/>
      <c r="E4" s="9"/>
    </row>
    <row r="5" spans="1:10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wim van paassen</v>
      </c>
      <c r="G5" s="13"/>
      <c r="H5" s="13"/>
      <c r="I5" s="1">
        <f>IF(B5="","",MAX($I$34:$I$59))</f>
        <v>151</v>
      </c>
      <c r="J5" s="1" t="str">
        <f>IF(B5="","","punten")</f>
        <v>punten</v>
      </c>
    </row>
    <row r="6" spans="1:10">
      <c r="A6" s="41"/>
      <c r="B6" s="40"/>
      <c r="C6" s="40"/>
      <c r="D6" s="10"/>
      <c r="E6" s="11"/>
      <c r="F6" s="12"/>
      <c r="G6" s="13"/>
      <c r="H6" s="13"/>
    </row>
    <row r="7" spans="1:10">
      <c r="A7" s="41"/>
      <c r="B7" s="40"/>
      <c r="C7" s="40"/>
      <c r="D7" s="10"/>
      <c r="E7" s="11"/>
      <c r="F7" s="12"/>
      <c r="G7" s="13"/>
      <c r="H7" s="13"/>
    </row>
    <row r="8" spans="1:10">
      <c r="A8" s="41"/>
      <c r="B8" s="40"/>
      <c r="C8" s="40"/>
      <c r="D8" s="10"/>
      <c r="E8" s="11"/>
      <c r="F8" s="12"/>
      <c r="G8" s="13"/>
      <c r="H8" s="13"/>
    </row>
    <row r="9" spans="1:10">
      <c r="A9" s="41"/>
      <c r="B9" s="40"/>
      <c r="C9" s="40"/>
      <c r="D9" s="10"/>
      <c r="E9" s="11"/>
      <c r="F9" s="12"/>
      <c r="G9" s="13"/>
      <c r="H9" s="13"/>
    </row>
    <row r="10" spans="1:10">
      <c r="A10" s="41"/>
      <c r="B10" s="40"/>
      <c r="C10" s="40"/>
      <c r="D10" s="10"/>
      <c r="E10" s="11"/>
      <c r="F10" s="12"/>
      <c r="G10" s="13"/>
      <c r="H10" s="13"/>
    </row>
    <row r="11" spans="1:10">
      <c r="A11" s="41"/>
      <c r="B11" s="40"/>
      <c r="C11" s="40"/>
      <c r="D11" s="10"/>
      <c r="E11" s="11"/>
      <c r="F11" s="12"/>
      <c r="G11" s="13"/>
      <c r="H11" s="13"/>
    </row>
    <row r="12" spans="1:10">
      <c r="A12" s="41"/>
      <c r="B12" s="40"/>
      <c r="C12" s="40"/>
      <c r="D12" s="10"/>
      <c r="E12" s="11"/>
      <c r="F12" s="12"/>
      <c r="G12" s="13"/>
      <c r="H12" s="13"/>
    </row>
    <row r="13" spans="1:10">
      <c r="A13" s="41"/>
      <c r="B13" s="40"/>
      <c r="C13" s="40"/>
      <c r="D13" s="10"/>
      <c r="E13" s="11"/>
      <c r="F13" s="12"/>
      <c r="G13" s="13"/>
      <c r="H13" s="13"/>
    </row>
    <row r="14" spans="1:10">
      <c r="A14" s="41"/>
      <c r="B14" s="40"/>
      <c r="C14" s="40"/>
      <c r="D14" s="10"/>
      <c r="E14" s="11"/>
      <c r="F14" s="12"/>
      <c r="G14" s="13"/>
      <c r="H14" s="13"/>
    </row>
    <row r="15" spans="1:10">
      <c r="A15" s="41"/>
      <c r="B15" s="40"/>
      <c r="C15" s="40"/>
      <c r="D15" s="10"/>
      <c r="E15" s="11"/>
      <c r="F15" s="12"/>
      <c r="G15" s="13"/>
      <c r="H15" s="13"/>
    </row>
    <row r="16" spans="1:10">
      <c r="A16" s="41"/>
      <c r="B16" s="40"/>
      <c r="C16" s="40"/>
      <c r="D16" s="10"/>
      <c r="E16" s="11"/>
      <c r="F16" s="12"/>
      <c r="G16" s="13"/>
      <c r="H16" s="13"/>
    </row>
    <row r="17" spans="1:10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>
      <c r="A21" s="41"/>
      <c r="B21" s="2"/>
      <c r="E21" s="3" t="s">
        <v>4</v>
      </c>
    </row>
    <row r="22" spans="1:10">
      <c r="A22" s="41"/>
      <c r="B22" s="10" t="s">
        <v>5</v>
      </c>
      <c r="E22" s="3" t="s">
        <v>2</v>
      </c>
    </row>
    <row r="23" spans="1:10">
      <c r="A23" s="41"/>
      <c r="C23" s="1">
        <v>1</v>
      </c>
      <c r="E23" s="14">
        <f>SUM(COUNTIFS(D34:D59,1))</f>
        <v>1</v>
      </c>
      <c r="F23" s="15" t="str">
        <f>[1]Uitslagen!M7</f>
        <v>a demare</v>
      </c>
      <c r="H23" s="4">
        <v>6</v>
      </c>
      <c r="I23" s="43" t="str">
        <f>[1]Uitslagen!M12</f>
        <v>a vendrame</v>
      </c>
      <c r="J23" s="43"/>
    </row>
    <row r="24" spans="1:10">
      <c r="A24" s="41"/>
      <c r="B24" s="2"/>
      <c r="C24" s="1">
        <v>2</v>
      </c>
      <c r="E24" s="9"/>
      <c r="F24" s="15" t="str">
        <f>[1]Uitslagen!M8</f>
        <v>m matthews</v>
      </c>
      <c r="H24" s="4">
        <v>7</v>
      </c>
      <c r="I24" s="43" t="str">
        <f>[1]Uitslagen!M13</f>
        <v>m honore</v>
      </c>
      <c r="J24" s="43"/>
    </row>
    <row r="25" spans="1:10">
      <c r="A25" s="41"/>
      <c r="B25" s="2"/>
      <c r="C25" s="1">
        <v>3</v>
      </c>
      <c r="E25" s="9"/>
      <c r="F25" s="15" t="str">
        <f>[1]Uitslagen!M9</f>
        <v>f fellini</v>
      </c>
      <c r="H25" s="4">
        <v>8</v>
      </c>
      <c r="I25" s="43" t="str">
        <f>[1]Uitslagen!M14</f>
        <v>p sagan</v>
      </c>
      <c r="J25" s="43"/>
    </row>
    <row r="26" spans="1:10">
      <c r="A26" s="41"/>
      <c r="B26" s="2"/>
      <c r="C26" s="1">
        <v>4</v>
      </c>
      <c r="E26" s="9"/>
      <c r="F26" s="15" t="str">
        <f>[1]Uitslagen!M10</f>
        <v>s molano</v>
      </c>
      <c r="H26" s="4">
        <v>9</v>
      </c>
      <c r="I26" s="43" t="str">
        <f>[1]Uitslagen!M15</f>
        <v>e battaglin</v>
      </c>
      <c r="J26" s="43"/>
    </row>
    <row r="27" spans="1:10">
      <c r="A27" s="41"/>
      <c r="B27" s="2"/>
      <c r="C27" s="1">
        <v>5</v>
      </c>
      <c r="E27" s="9"/>
      <c r="F27" s="15" t="str">
        <f>[1]Uitslagen!M11</f>
        <v>d cimolai</v>
      </c>
      <c r="H27" s="4">
        <v>10</v>
      </c>
      <c r="I27" s="43" t="str">
        <f>[1]Uitslagen!M16</f>
        <v>j narvaez</v>
      </c>
      <c r="J27" s="43"/>
    </row>
    <row r="28" spans="1:10">
      <c r="A28" s="41"/>
      <c r="B28" s="2"/>
      <c r="E28" s="9"/>
      <c r="I28" s="15"/>
      <c r="J28" s="15"/>
    </row>
    <row r="29" spans="1:10">
      <c r="A29" s="41"/>
      <c r="B29" s="2"/>
      <c r="C29" s="1" t="s">
        <v>6</v>
      </c>
      <c r="E29" s="9"/>
      <c r="I29" s="43" t="str">
        <f>[1]Uitslagen!M18</f>
        <v>j almeida</v>
      </c>
      <c r="J29" s="43"/>
    </row>
    <row r="30" spans="1:10">
      <c r="A30" s="41"/>
      <c r="B30" s="2"/>
      <c r="C30" s="1" t="s">
        <v>7</v>
      </c>
      <c r="E30" s="9"/>
      <c r="I30" s="43" t="str">
        <f>[1]Uitslagen!M29</f>
        <v>a demare</v>
      </c>
      <c r="J30" s="43"/>
    </row>
    <row r="31" spans="1:10">
      <c r="A31" s="41"/>
      <c r="B31" s="2"/>
      <c r="C31" s="1" t="s">
        <v>8</v>
      </c>
      <c r="E31" s="9"/>
      <c r="I31" s="43" t="str">
        <f>[1]Uitslagen!M40</f>
        <v>f ganna</v>
      </c>
      <c r="J31" s="43"/>
    </row>
    <row r="32" spans="1:10">
      <c r="A32" s="41"/>
      <c r="B32" s="2"/>
      <c r="D32" s="16" t="s">
        <v>9</v>
      </c>
      <c r="E32" s="3"/>
    </row>
    <row r="33" spans="1:10" ht="15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>
      <c r="A34" s="45" t="s">
        <v>15</v>
      </c>
      <c r="B34" s="2"/>
      <c r="C34" s="22">
        <f>RANK(J34,$J$34:$J$59)</f>
        <v>1</v>
      </c>
      <c r="D34" s="23">
        <f>RANK(I34,$I$34:$I$59)</f>
        <v>3</v>
      </c>
      <c r="E34" s="24" t="str">
        <f>IF(AND(D34=1,COUNTIFS($D$34:D34,1)=1),1,IF(AND(D34=1,COUNTIFS($D$34:D34,1)=2),2,IF(AND(D34=1,COUNTIFS($D$34:D34,1)=3),3,IF(AND(D34=1,COUNTIFS($D$34:D34,1)=4),4,IF(AND(D34=1,COUNTIFS($D$34:D34,1)=5),5,"")))))</f>
        <v/>
      </c>
      <c r="F34" s="25" t="str">
        <f>[1]Uitslagen!B67</f>
        <v>trees nicolai</v>
      </c>
      <c r="G34" s="26"/>
      <c r="H34" s="26">
        <f>IF(F34=0,"",D34)</f>
        <v>3</v>
      </c>
      <c r="I34" s="25">
        <f>[1]Uitslagen!M67</f>
        <v>127</v>
      </c>
      <c r="J34" s="48">
        <f>[1]Uitslagen!N67</f>
        <v>706</v>
      </c>
    </row>
    <row r="35" spans="1:10">
      <c r="A35" s="46"/>
      <c r="B35" s="27"/>
      <c r="C35" s="28">
        <f>RANK(J35,$J$34:$J$59)</f>
        <v>2</v>
      </c>
      <c r="D35" s="29">
        <f>RANK(I35,$I$34:$I$59)</f>
        <v>13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 heerenbrink</v>
      </c>
      <c r="G35" s="32"/>
      <c r="H35" s="32">
        <f>IF(F35=0,"",D35)</f>
        <v>13</v>
      </c>
      <c r="I35" s="31">
        <f>[1]Uitslagen!M66</f>
        <v>88</v>
      </c>
      <c r="J35" s="33">
        <f>[1]Uitslagen!N66</f>
        <v>658</v>
      </c>
    </row>
    <row r="36" spans="1:10">
      <c r="A36" s="46"/>
      <c r="B36" s="2"/>
      <c r="C36" s="28">
        <f>RANK(J36,$J$34:$J$59)</f>
        <v>3</v>
      </c>
      <c r="D36" s="29">
        <f>RANK(I36,$I$34:$I$59)</f>
        <v>13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 heerenbrink</v>
      </c>
      <c r="G36" s="32"/>
      <c r="H36" s="32">
        <f>IF(F36=0,"",D36)</f>
        <v>13</v>
      </c>
      <c r="I36" s="31">
        <f>[1]Uitslagen!M65</f>
        <v>88</v>
      </c>
      <c r="J36" s="33">
        <f>[1]Uitslagen!N65</f>
        <v>653</v>
      </c>
    </row>
    <row r="37" spans="1:10">
      <c r="A37" s="46"/>
      <c r="B37" s="2"/>
      <c r="C37" s="28">
        <f>RANK(J37,$J$34:$J$59)</f>
        <v>4</v>
      </c>
      <c r="D37" s="29">
        <f>RANK(I37,$I$34:$I$59)</f>
        <v>13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[1]Uitslagen!B52</f>
        <v>willem v neck</v>
      </c>
      <c r="G37" s="32"/>
      <c r="H37" s="32">
        <f>IF(F37=0,"",D37)</f>
        <v>13</v>
      </c>
      <c r="I37" s="31">
        <f>[1]Uitslagen!M52</f>
        <v>88</v>
      </c>
      <c r="J37" s="33">
        <f>[1]Uitslagen!N52</f>
        <v>643</v>
      </c>
    </row>
    <row r="38" spans="1:10">
      <c r="A38" s="46"/>
      <c r="B38" s="2"/>
      <c r="C38" s="28">
        <f>RANK(J38,$J$34:$J$59)</f>
        <v>5</v>
      </c>
      <c r="D38" s="29">
        <f>RANK(I38,$I$34:$I$59)</f>
        <v>1</v>
      </c>
      <c r="E38" s="30">
        <f>IF(AND(D38=1,COUNTIFS($D$34:D38,1)=1),1,IF(AND(D38=1,COUNTIFS($D$34:D38,1)=2),2,IF(AND(D38=1,COUNTIFS($D$34:D38,1)=3),3,IF(AND(D38=1,COUNTIFS($D$34:D38,1)=4),4,IF(AND(D38=1,COUNTIFS($D$34:D38,1)=5),5,"")))))</f>
        <v>1</v>
      </c>
      <c r="F38" s="31" t="str">
        <f>[1]Uitslagen!B69</f>
        <v>wim van paassen</v>
      </c>
      <c r="G38" s="32"/>
      <c r="H38" s="32">
        <f>IF(F38=0,"",D38)</f>
        <v>1</v>
      </c>
      <c r="I38" s="31">
        <f>[1]Uitslagen!M69</f>
        <v>151</v>
      </c>
      <c r="J38" s="33">
        <f>[1]Uitslagen!N69</f>
        <v>639</v>
      </c>
    </row>
    <row r="39" spans="1:10">
      <c r="A39" s="46"/>
      <c r="B39" s="2"/>
      <c r="C39" s="28">
        <f>RANK(J39,$J$34:$J$59)</f>
        <v>6</v>
      </c>
      <c r="D39" s="29">
        <f>RANK(I39,$I$34:$I$59)</f>
        <v>13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[1]Uitslagen!B53</f>
        <v>louis v d heijden</v>
      </c>
      <c r="G39" s="32"/>
      <c r="H39" s="32">
        <f>IF(F39=0,"",D39)</f>
        <v>13</v>
      </c>
      <c r="I39" s="31">
        <f>[1]Uitslagen!M53</f>
        <v>88</v>
      </c>
      <c r="J39" s="33">
        <f>[1]Uitslagen!N53</f>
        <v>633</v>
      </c>
    </row>
    <row r="40" spans="1:10">
      <c r="A40" s="46"/>
      <c r="B40" s="2"/>
      <c r="C40" s="28">
        <f>RANK(J40,$J$34:$J$59)</f>
        <v>7</v>
      </c>
      <c r="D40" s="29">
        <f>RANK(I40,$I$34:$I$59)</f>
        <v>7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[1]Uitslagen!B71</f>
        <v>jan de koning</v>
      </c>
      <c r="G40" s="32"/>
      <c r="H40" s="32">
        <f>IF(F40=0,"",D40)</f>
        <v>7</v>
      </c>
      <c r="I40" s="31">
        <f>[1]Uitslagen!M71</f>
        <v>112</v>
      </c>
      <c r="J40" s="33">
        <f>[1]Uitslagen!N71</f>
        <v>624</v>
      </c>
    </row>
    <row r="41" spans="1:10">
      <c r="A41" s="46"/>
      <c r="B41" s="2"/>
      <c r="C41" s="28">
        <f>RANK(J41,$J$34:$J$59)</f>
        <v>8</v>
      </c>
      <c r="D41" s="29">
        <f>RANK(I41,$I$34:$I$59)</f>
        <v>12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[1]Uitslagen!B59</f>
        <v>piet van kins</v>
      </c>
      <c r="G41" s="32"/>
      <c r="H41" s="32">
        <f>IF(F41=0,"",D41)</f>
        <v>12</v>
      </c>
      <c r="I41" s="31">
        <f>[1]Uitslagen!M59</f>
        <v>91</v>
      </c>
      <c r="J41" s="33">
        <f>[1]Uitslagen!N59</f>
        <v>620</v>
      </c>
    </row>
    <row r="42" spans="1:10">
      <c r="A42" s="46"/>
      <c r="B42" s="2"/>
      <c r="C42" s="28">
        <f>RANK(J42,$J$34:$J$59)</f>
        <v>9</v>
      </c>
      <c r="D42" s="29">
        <f>RANK(I42,$I$34:$I$59)</f>
        <v>8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[1]Uitslagen!B56</f>
        <v>rvb ardaseer</v>
      </c>
      <c r="G42" s="32"/>
      <c r="H42" s="32">
        <f>IF(F42=0,"",D42)</f>
        <v>8</v>
      </c>
      <c r="I42" s="31">
        <f>[1]Uitslagen!M56</f>
        <v>103</v>
      </c>
      <c r="J42" s="33">
        <f>[1]Uitslagen!N56</f>
        <v>612</v>
      </c>
    </row>
    <row r="43" spans="1:10">
      <c r="A43" s="46"/>
      <c r="B43" s="2"/>
      <c r="C43" s="28">
        <f>RANK(J43,$J$34:$J$59)</f>
        <v>10</v>
      </c>
      <c r="D43" s="29">
        <f>RANK(I43,$I$34:$I$59)</f>
        <v>10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[1]Uitslagen!B68</f>
        <v>mark v d horn</v>
      </c>
      <c r="G43" s="32"/>
      <c r="H43" s="32">
        <f>IF(F43=0,"",D43)</f>
        <v>10</v>
      </c>
      <c r="I43" s="31">
        <f>[1]Uitslagen!M68</f>
        <v>98</v>
      </c>
      <c r="J43" s="33">
        <f>[1]Uitslagen!N68</f>
        <v>569</v>
      </c>
    </row>
    <row r="44" spans="1:10">
      <c r="A44" s="46"/>
      <c r="B44" s="2"/>
      <c r="C44" s="28">
        <f>RANK(J44,$J$34:$J$59)</f>
        <v>11</v>
      </c>
      <c r="D44" s="29">
        <f>RANK(I44,$I$34:$I$59)</f>
        <v>4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[1]Uitslagen!B64</f>
        <v>frank groeneveld</v>
      </c>
      <c r="G44" s="32"/>
      <c r="H44" s="32">
        <f>IF(F44=0,"",D44)</f>
        <v>4</v>
      </c>
      <c r="I44" s="31">
        <f>[1]Uitslagen!M64</f>
        <v>126</v>
      </c>
      <c r="J44" s="33">
        <f>[1]Uitslagen!N64</f>
        <v>554</v>
      </c>
    </row>
    <row r="45" spans="1:10">
      <c r="A45" s="46"/>
      <c r="B45" s="2"/>
      <c r="C45" s="28">
        <f>RANK(J45,$J$34:$J$59)</f>
        <v>12</v>
      </c>
      <c r="D45" s="29">
        <f>RANK(I45,$I$34:$I$59)</f>
        <v>6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[1]Uitslagen!B60</f>
        <v>bep van kins</v>
      </c>
      <c r="G45" s="32"/>
      <c r="H45" s="32">
        <f>IF(F45=0,"",D45)</f>
        <v>6</v>
      </c>
      <c r="I45" s="31">
        <f>[1]Uitslagen!M60</f>
        <v>121</v>
      </c>
      <c r="J45" s="33">
        <f>[1]Uitslagen!N60</f>
        <v>528</v>
      </c>
    </row>
    <row r="46" spans="1:10">
      <c r="A46" s="46"/>
      <c r="B46" s="2"/>
      <c r="C46" s="28">
        <f>RANK(J46,$J$34:$J$59)</f>
        <v>13</v>
      </c>
      <c r="D46" s="29">
        <f>RANK(I46,$I$34:$I$59)</f>
        <v>11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[1]Uitslagen!B75</f>
        <v>frans scheepers</v>
      </c>
      <c r="G46" s="32"/>
      <c r="H46" s="32">
        <f>IF(F46=0,"",D46)</f>
        <v>11</v>
      </c>
      <c r="I46" s="31">
        <f>[1]Uitslagen!M75</f>
        <v>92</v>
      </c>
      <c r="J46" s="33">
        <f>[1]Uitslagen!N75</f>
        <v>491</v>
      </c>
    </row>
    <row r="47" spans="1:10">
      <c r="A47" s="46"/>
      <c r="B47" s="2"/>
      <c r="C47" s="28">
        <f>RANK(J47,$J$34:$J$59)</f>
        <v>14</v>
      </c>
      <c r="D47" s="29">
        <f>RANK(I47,$I$34:$I$59)</f>
        <v>23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[1]Uitslagen!B58</f>
        <v>cor slobbe</v>
      </c>
      <c r="G47" s="32"/>
      <c r="H47" s="32">
        <f>IF(F47=0,"",D47)</f>
        <v>23</v>
      </c>
      <c r="I47" s="31">
        <f>[1]Uitslagen!M58</f>
        <v>23</v>
      </c>
      <c r="J47" s="33">
        <f>[1]Uitslagen!N58</f>
        <v>467</v>
      </c>
    </row>
    <row r="48" spans="1:10" ht="11.25" customHeight="1">
      <c r="A48" s="46"/>
      <c r="B48" s="2"/>
      <c r="C48" s="28">
        <f>RANK(J48,$J$34:$J$59)</f>
        <v>15</v>
      </c>
      <c r="D48" s="29">
        <f>RANK(I48,$I$34:$I$59)</f>
        <v>20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[1]Uitslagen!B62</f>
        <v>rene lek</v>
      </c>
      <c r="G48" s="32"/>
      <c r="H48" s="32">
        <f>IF(F48=0,"",D48)</f>
        <v>20</v>
      </c>
      <c r="I48" s="31">
        <f>[1]Uitslagen!M62</f>
        <v>78</v>
      </c>
      <c r="J48" s="33">
        <f>[1]Uitslagen!N62</f>
        <v>465</v>
      </c>
    </row>
    <row r="49" spans="1:10" ht="11.25" customHeight="1">
      <c r="A49" s="46"/>
      <c r="B49" s="2"/>
      <c r="C49" s="28">
        <f>RANK(J49,$J$34:$J$59)</f>
        <v>16</v>
      </c>
      <c r="D49" s="29">
        <f>RANK(I49,$I$34:$I$59)</f>
        <v>21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[1]Uitslagen!B55</f>
        <v>dick ardaseer</v>
      </c>
      <c r="G49" s="32"/>
      <c r="H49" s="32">
        <f>IF(F49=0,"",D49)</f>
        <v>21</v>
      </c>
      <c r="I49" s="31">
        <f>[1]Uitslagen!M55</f>
        <v>58</v>
      </c>
      <c r="J49" s="33">
        <f>[1]Uitslagen!N55</f>
        <v>464</v>
      </c>
    </row>
    <row r="50" spans="1:10" ht="11.25" customHeight="1">
      <c r="A50" s="46"/>
      <c r="B50" s="2"/>
      <c r="C50" s="28">
        <f>RANK(J50,$J$34:$J$59)</f>
        <v>17</v>
      </c>
      <c r="D50" s="29">
        <f>RANK(I50,$I$34:$I$59)</f>
        <v>2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[1]Uitslagen!B74</f>
        <v>wout pronk</v>
      </c>
      <c r="G50" s="32"/>
      <c r="H50" s="32">
        <f>IF(F50=0,"",D50)</f>
        <v>2</v>
      </c>
      <c r="I50" s="31">
        <f>[1]Uitslagen!M74</f>
        <v>138</v>
      </c>
      <c r="J50" s="33">
        <f>[1]Uitslagen!N74</f>
        <v>459</v>
      </c>
    </row>
    <row r="51" spans="1:10" ht="11.25" customHeight="1">
      <c r="A51" s="46"/>
      <c r="B51" s="2"/>
      <c r="C51" s="28">
        <f>RANK(J51,$J$34:$J$59)</f>
        <v>18</v>
      </c>
      <c r="D51" s="29">
        <f>RANK(I51,$I$34:$I$59)</f>
        <v>24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[1]Uitslagen!B57</f>
        <v>alg van kins</v>
      </c>
      <c r="G51" s="32"/>
      <c r="H51" s="32">
        <f>IF(F51=0,"",D51)</f>
        <v>24</v>
      </c>
      <c r="I51" s="31">
        <f>[1]Uitslagen!M57</f>
        <v>20</v>
      </c>
      <c r="J51" s="33">
        <f>[1]Uitslagen!N57</f>
        <v>455</v>
      </c>
    </row>
    <row r="52" spans="1:10" ht="11.25" customHeight="1">
      <c r="A52" s="46"/>
      <c r="B52" s="2"/>
      <c r="C52" s="28">
        <f>RANK(J52,$J$34:$J$59)</f>
        <v>19</v>
      </c>
      <c r="D52" s="29">
        <f>RANK(I52,$I$34:$I$59)</f>
        <v>18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[1]Uitslagen!B70</f>
        <v>marcel kaan</v>
      </c>
      <c r="G52" s="32"/>
      <c r="H52" s="32">
        <f>IF(F52=0,"",D52)</f>
        <v>18</v>
      </c>
      <c r="I52" s="31">
        <f>[1]Uitslagen!M70</f>
        <v>85</v>
      </c>
      <c r="J52" s="33">
        <f>[1]Uitslagen!N70</f>
        <v>449</v>
      </c>
    </row>
    <row r="53" spans="1:10" ht="11.25" customHeight="1">
      <c r="A53" s="46"/>
      <c r="B53" s="2"/>
      <c r="C53" s="28">
        <f>RANK(J53,$J$34:$J$59)</f>
        <v>20</v>
      </c>
      <c r="D53" s="29">
        <f>RANK(I53,$I$34:$I$59)</f>
        <v>13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[1]Uitslagen!B54</f>
        <v>ben dekker</v>
      </c>
      <c r="G53" s="32"/>
      <c r="H53" s="32">
        <f>IF(F53=0,"",D53)</f>
        <v>13</v>
      </c>
      <c r="I53" s="31">
        <f>[1]Uitslagen!M54</f>
        <v>88</v>
      </c>
      <c r="J53" s="33">
        <f>[1]Uitslagen!N54</f>
        <v>438</v>
      </c>
    </row>
    <row r="54" spans="1:10" ht="11.25" customHeight="1">
      <c r="A54" s="46"/>
      <c r="B54" s="2"/>
      <c r="C54" s="28">
        <f>RANK(J54,$J$34:$J$59)</f>
        <v>21</v>
      </c>
      <c r="D54" s="29">
        <f>RANK(I54,$I$34:$I$59)</f>
        <v>5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[1]Uitslagen!B61</f>
        <v>spr van kins</v>
      </c>
      <c r="G54" s="32"/>
      <c r="H54" s="32">
        <f>IF(F54=0,"",D54)</f>
        <v>5</v>
      </c>
      <c r="I54" s="31">
        <f>[1]Uitslagen!M61</f>
        <v>124</v>
      </c>
      <c r="J54" s="33">
        <f>[1]Uitslagen!N61</f>
        <v>422</v>
      </c>
    </row>
    <row r="55" spans="1:10" ht="11.25" customHeight="1">
      <c r="A55" s="46"/>
      <c r="B55" s="2"/>
      <c r="C55" s="28">
        <f>RANK(J55,$J$34:$J$59)</f>
        <v>22</v>
      </c>
      <c r="D55" s="29">
        <f>RANK(I55,$I$34:$I$59)</f>
        <v>9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[1]Uitslagen!B76</f>
        <v>fred verschoor</v>
      </c>
      <c r="G55" s="32"/>
      <c r="H55" s="32">
        <f>IF(F55=0,"",D55)</f>
        <v>9</v>
      </c>
      <c r="I55" s="31">
        <f>[1]Uitslagen!M76</f>
        <v>99</v>
      </c>
      <c r="J55" s="33">
        <f>[1]Uitslagen!N76</f>
        <v>420</v>
      </c>
    </row>
    <row r="56" spans="1:10" ht="11.25" customHeight="1">
      <c r="A56" s="46"/>
      <c r="B56" s="2"/>
      <c r="C56" s="28">
        <f>RANK(J56,$J$34:$J$59)</f>
        <v>23</v>
      </c>
      <c r="D56" s="29">
        <f>RANK(I56,$I$34:$I$59)</f>
        <v>19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[1]Uitslagen!B73</f>
        <v>dennis pronk</v>
      </c>
      <c r="G56" s="32"/>
      <c r="H56" s="32">
        <f>IF(F56=0,"",D56)</f>
        <v>19</v>
      </c>
      <c r="I56" s="31">
        <f>[1]Uitslagen!M73</f>
        <v>84</v>
      </c>
      <c r="J56" s="33">
        <f>[1]Uitslagen!N73</f>
        <v>380</v>
      </c>
    </row>
    <row r="57" spans="1:10" ht="11.25" customHeight="1">
      <c r="A57" s="46"/>
      <c r="B57" s="2"/>
      <c r="C57" s="28">
        <f>RANK(J57,$J$34:$J$59)</f>
        <v>24</v>
      </c>
      <c r="D57" s="29">
        <f>RANK(I57,$I$34:$I$59)</f>
        <v>25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[1]Uitslagen!B63</f>
        <v>margriet oosting</v>
      </c>
      <c r="G57" s="32"/>
      <c r="H57" s="32">
        <f>IF(F57=0,"",D57)</f>
        <v>25</v>
      </c>
      <c r="I57" s="31">
        <f>[1]Uitslagen!M63</f>
        <v>17</v>
      </c>
      <c r="J57" s="33">
        <f>[1]Uitslagen!N63</f>
        <v>316</v>
      </c>
    </row>
    <row r="58" spans="1:10" ht="11.25" customHeight="1">
      <c r="A58" s="46"/>
      <c r="B58" s="2"/>
      <c r="C58" s="28">
        <f>RANK(J58,$J$34:$J$59)</f>
        <v>25</v>
      </c>
      <c r="D58" s="29">
        <f>RANK(I58,$I$34:$I$59)</f>
        <v>22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[1]Uitslagen!B72</f>
        <v>arie de jong</v>
      </c>
      <c r="G58" s="32"/>
      <c r="H58" s="32">
        <f>IF(F58=0,"",D58)</f>
        <v>22</v>
      </c>
      <c r="I58" s="31">
        <f>[1]Uitslagen!M72</f>
        <v>48</v>
      </c>
      <c r="J58" s="33">
        <f>[1]Uitslagen!N72</f>
        <v>302</v>
      </c>
    </row>
    <row r="59" spans="1:10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[1]Uitslagen!B147</f>
        <v>0</v>
      </c>
      <c r="G59" s="38"/>
      <c r="H59" s="38" t="str">
        <f>IF(F59=0,"",D59)</f>
        <v/>
      </c>
      <c r="I59" s="37">
        <f>[1]Uitslagen!M147</f>
        <v>0</v>
      </c>
      <c r="J59" s="39">
        <f>[1]Uitslagen!N147</f>
        <v>0</v>
      </c>
    </row>
  </sheetData>
  <sortState ref="C37:J110">
    <sortCondition ref="C37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2020-10-05T17:50:16Z</dcterms:created>
  <dcterms:modified xsi:type="dcterms:W3CDTF">2020-10-08T19:01:53Z</dcterms:modified>
</cp:coreProperties>
</file>