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4" i="1"/>
  <c r="I54" i="1"/>
  <c r="F54" i="1"/>
  <c r="J53" i="1"/>
  <c r="I53" i="1"/>
  <c r="F53" i="1"/>
  <c r="J52" i="1"/>
  <c r="I52" i="1"/>
  <c r="F52" i="1"/>
  <c r="J47" i="1"/>
  <c r="I47" i="1"/>
  <c r="F47" i="1"/>
  <c r="J46" i="1"/>
  <c r="I46" i="1"/>
  <c r="F46" i="1"/>
  <c r="J56" i="1"/>
  <c r="I56" i="1"/>
  <c r="F56" i="1"/>
  <c r="J48" i="1"/>
  <c r="I48" i="1"/>
  <c r="F48" i="1"/>
  <c r="J49" i="1"/>
  <c r="I49" i="1"/>
  <c r="F49" i="1"/>
  <c r="J50" i="1"/>
  <c r="I50" i="1"/>
  <c r="F50" i="1"/>
  <c r="J55" i="1"/>
  <c r="I55" i="1"/>
  <c r="F55" i="1"/>
  <c r="J51" i="1"/>
  <c r="I51" i="1"/>
  <c r="F51" i="1"/>
  <c r="J42" i="1"/>
  <c r="I42" i="1"/>
  <c r="F42" i="1"/>
  <c r="J44" i="1"/>
  <c r="I44" i="1"/>
  <c r="F44" i="1"/>
  <c r="J45" i="1"/>
  <c r="I45" i="1"/>
  <c r="F45" i="1"/>
  <c r="J43" i="1"/>
  <c r="I43" i="1"/>
  <c r="F43" i="1"/>
  <c r="J38" i="1"/>
  <c r="I38" i="1"/>
  <c r="F38" i="1"/>
  <c r="J41" i="1"/>
  <c r="I41" i="1"/>
  <c r="F41" i="1"/>
  <c r="J40" i="1"/>
  <c r="I40" i="1"/>
  <c r="F40" i="1"/>
  <c r="J35" i="1"/>
  <c r="I35" i="1"/>
  <c r="F35" i="1"/>
  <c r="J39" i="1"/>
  <c r="I39" i="1"/>
  <c r="F39" i="1"/>
  <c r="J36" i="1"/>
  <c r="I36" i="1"/>
  <c r="F36" i="1"/>
  <c r="J37" i="1"/>
  <c r="I37" i="1"/>
  <c r="F37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C35" i="1" l="1"/>
  <c r="C51" i="1"/>
  <c r="C52" i="1"/>
  <c r="D39" i="1"/>
  <c r="H39" i="1" s="1"/>
  <c r="D38" i="1"/>
  <c r="D40" i="1"/>
  <c r="H40" i="1" s="1"/>
  <c r="C50" i="1"/>
  <c r="D58" i="1"/>
  <c r="C57" i="1"/>
  <c r="C39" i="1"/>
  <c r="C49" i="1"/>
  <c r="C37" i="1"/>
  <c r="C43" i="1"/>
  <c r="C44" i="1"/>
  <c r="C55" i="1"/>
  <c r="C56" i="1"/>
  <c r="C54" i="1"/>
  <c r="D43" i="1"/>
  <c r="C47" i="1"/>
  <c r="C41" i="1"/>
  <c r="D55" i="1"/>
  <c r="H55" i="1" s="1"/>
  <c r="D54" i="1"/>
  <c r="H54" i="1" s="1"/>
  <c r="C58" i="1"/>
  <c r="D50" i="1"/>
  <c r="H50" i="1" s="1"/>
  <c r="D44" i="1"/>
  <c r="D42" i="1"/>
  <c r="D53" i="1"/>
  <c r="H53" i="1" s="1"/>
  <c r="D34" i="1"/>
  <c r="D59" i="1"/>
  <c r="D35" i="1"/>
  <c r="H35" i="1" s="1"/>
  <c r="D51" i="1"/>
  <c r="D52" i="1"/>
  <c r="D45" i="1"/>
  <c r="C42" i="1"/>
  <c r="D49" i="1"/>
  <c r="H49" i="1" s="1"/>
  <c r="D48" i="1"/>
  <c r="D46" i="1"/>
  <c r="D47" i="1"/>
  <c r="H47" i="1" s="1"/>
  <c r="D37" i="1"/>
  <c r="D56" i="1"/>
  <c r="D41" i="1"/>
  <c r="H41" i="1" s="1"/>
  <c r="D36" i="1"/>
  <c r="C38" i="1"/>
  <c r="C36" i="1"/>
  <c r="C40" i="1"/>
  <c r="C45" i="1"/>
  <c r="C48" i="1"/>
  <c r="C46" i="1"/>
  <c r="C53" i="1"/>
  <c r="D57" i="1"/>
  <c r="H57" i="1" s="1"/>
  <c r="C59" i="1"/>
  <c r="C34" i="1"/>
  <c r="E38" i="1" l="1"/>
  <c r="E58" i="1"/>
  <c r="E52" i="1"/>
  <c r="E53" i="1"/>
  <c r="E56" i="1"/>
  <c r="H56" i="1"/>
  <c r="E42" i="1"/>
  <c r="H52" i="1"/>
  <c r="H58" i="1"/>
  <c r="E37" i="1"/>
  <c r="H37" i="1"/>
  <c r="E51" i="1"/>
  <c r="E55" i="1"/>
  <c r="E43" i="1"/>
  <c r="H43" i="1"/>
  <c r="E39" i="1"/>
  <c r="E45" i="1"/>
  <c r="H45" i="1"/>
  <c r="E57" i="1"/>
  <c r="E36" i="1"/>
  <c r="H36" i="1"/>
  <c r="E46" i="1"/>
  <c r="H46" i="1"/>
  <c r="E35" i="1"/>
  <c r="H42" i="1"/>
  <c r="E54" i="1"/>
  <c r="E47" i="1"/>
  <c r="H48" i="1"/>
  <c r="E48" i="1"/>
  <c r="E59" i="1"/>
  <c r="E44" i="1"/>
  <c r="H44" i="1"/>
  <c r="H38" i="1"/>
  <c r="H51" i="1"/>
  <c r="E50" i="1"/>
  <c r="E41" i="1"/>
  <c r="E49" i="1"/>
  <c r="H34" i="1"/>
  <c r="E23" i="1"/>
  <c r="E34" i="1"/>
  <c r="E40" i="1"/>
  <c r="B5" i="1" l="1"/>
  <c r="F5" i="1" s="1"/>
  <c r="B20" i="1"/>
  <c r="B18" i="1"/>
  <c r="B17" i="1"/>
  <c r="B19" i="1"/>
  <c r="J19" i="1" l="1"/>
  <c r="I19" i="1"/>
  <c r="F19" i="1"/>
  <c r="I17" i="1"/>
  <c r="F17" i="1"/>
  <c r="J17" i="1"/>
  <c r="J18" i="1"/>
  <c r="F18" i="1"/>
  <c r="I18" i="1"/>
  <c r="J20" i="1"/>
  <c r="F20" i="1"/>
  <c r="I20" i="1"/>
  <c r="J5" i="1"/>
  <c r="I5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<sst xmlns="http://schemas.openxmlformats.org/spreadsheetml/2006/main" count="17" uniqueCount="16">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</sst>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6</xdr:row>
      <xdr:rowOff>0</xdr:rowOff>
    </xdr:from>
    <xdr:to>
      <xdr:col>7</xdr:col>
      <xdr:colOff>195944</xdr:colOff>
      <xdr:row>20</xdr:row>
      <xdr:rowOff>85653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2" y="859971"/>
          <a:ext cx="3020786" cy="20668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Y3">
            <v>44119</v>
          </cell>
        </row>
        <row r="5">
          <cell r="Y5">
            <v>12</v>
          </cell>
        </row>
        <row r="7">
          <cell r="Y7" t="str">
            <v>j narvaez</v>
          </cell>
        </row>
        <row r="8">
          <cell r="Y8" t="str">
            <v>n padun</v>
          </cell>
        </row>
        <row r="9">
          <cell r="Y9" t="str">
            <v>s clarke</v>
          </cell>
        </row>
        <row r="10">
          <cell r="Y10" t="str">
            <v>j rosskopf</v>
          </cell>
        </row>
        <row r="11">
          <cell r="Y11" t="str">
            <v>s pellaud</v>
          </cell>
        </row>
        <row r="12">
          <cell r="Y12" t="str">
            <v>b mcnulty</v>
          </cell>
        </row>
        <row r="13">
          <cell r="Y13" t="str">
            <v>p konrad</v>
          </cell>
        </row>
        <row r="14">
          <cell r="Y14" t="str">
            <v>r guerreiro</v>
          </cell>
        </row>
        <row r="15">
          <cell r="Y15" t="str">
            <v>j almeida</v>
          </cell>
        </row>
        <row r="16">
          <cell r="Y16" t="str">
            <v>t geoghegan hart</v>
          </cell>
        </row>
        <row r="18">
          <cell r="Y18" t="str">
            <v>j almeida</v>
          </cell>
        </row>
        <row r="29">
          <cell r="Y29" t="str">
            <v>a demare</v>
          </cell>
        </row>
        <row r="40">
          <cell r="Y40" t="str">
            <v>r guerreiro</v>
          </cell>
        </row>
        <row r="52">
          <cell r="B52" t="str">
            <v>willem v neck</v>
          </cell>
          <cell r="Y52">
            <v>34</v>
          </cell>
          <cell r="Z52">
            <v>1043</v>
          </cell>
        </row>
        <row r="53">
          <cell r="B53" t="str">
            <v>louis v d heijden</v>
          </cell>
          <cell r="Y53">
            <v>34</v>
          </cell>
          <cell r="Z53">
            <v>1033</v>
          </cell>
        </row>
        <row r="54">
          <cell r="B54" t="str">
            <v>ben dekker</v>
          </cell>
          <cell r="Y54">
            <v>42</v>
          </cell>
          <cell r="Z54">
            <v>873</v>
          </cell>
        </row>
        <row r="55">
          <cell r="B55" t="str">
            <v>dick ardaseer</v>
          </cell>
          <cell r="Y55">
            <v>39</v>
          </cell>
          <cell r="Z55">
            <v>840</v>
          </cell>
        </row>
        <row r="56">
          <cell r="B56" t="str">
            <v>rvb ardaseer</v>
          </cell>
          <cell r="Y56">
            <v>22</v>
          </cell>
          <cell r="Z56">
            <v>984</v>
          </cell>
        </row>
        <row r="57">
          <cell r="B57" t="str">
            <v>alg van kins</v>
          </cell>
          <cell r="Y57">
            <v>19</v>
          </cell>
          <cell r="Z57">
            <v>596</v>
          </cell>
        </row>
        <row r="58">
          <cell r="B58" t="str">
            <v>cor slobbe</v>
          </cell>
          <cell r="Y58">
            <v>12</v>
          </cell>
          <cell r="Z58">
            <v>655</v>
          </cell>
        </row>
        <row r="59">
          <cell r="B59" t="str">
            <v>piet van kins</v>
          </cell>
          <cell r="Y59">
            <v>34</v>
          </cell>
          <cell r="Z59">
            <v>1091</v>
          </cell>
        </row>
        <row r="60">
          <cell r="B60" t="str">
            <v>bep van kins</v>
          </cell>
          <cell r="Y60">
            <v>22</v>
          </cell>
          <cell r="Z60">
            <v>996</v>
          </cell>
        </row>
        <row r="61">
          <cell r="B61" t="str">
            <v>spr van kins</v>
          </cell>
          <cell r="Y61">
            <v>15</v>
          </cell>
          <cell r="Z61">
            <v>766</v>
          </cell>
        </row>
        <row r="62">
          <cell r="B62" t="str">
            <v>rene lek</v>
          </cell>
          <cell r="Y62">
            <v>20</v>
          </cell>
          <cell r="Z62">
            <v>816</v>
          </cell>
        </row>
        <row r="63">
          <cell r="B63" t="str">
            <v>margriet oosting</v>
          </cell>
          <cell r="Y63">
            <v>0</v>
          </cell>
          <cell r="Z63">
            <v>354</v>
          </cell>
        </row>
        <row r="64">
          <cell r="B64" t="str">
            <v>frank groeneveld</v>
          </cell>
          <cell r="Y64">
            <v>42</v>
          </cell>
          <cell r="Z64">
            <v>949</v>
          </cell>
        </row>
        <row r="65">
          <cell r="B65" t="str">
            <v>henk klein heerenbrink</v>
          </cell>
          <cell r="Y65">
            <v>34</v>
          </cell>
          <cell r="Z65">
            <v>1096</v>
          </cell>
        </row>
        <row r="66">
          <cell r="B66" t="str">
            <v>yvonne klein heerenbrink</v>
          </cell>
          <cell r="Y66">
            <v>34</v>
          </cell>
          <cell r="Z66">
            <v>1093</v>
          </cell>
        </row>
        <row r="67">
          <cell r="B67" t="str">
            <v>trees nicolai</v>
          </cell>
          <cell r="Y67">
            <v>47</v>
          </cell>
          <cell r="Z67">
            <v>1190</v>
          </cell>
        </row>
        <row r="68">
          <cell r="B68" t="str">
            <v>mark v d horn</v>
          </cell>
          <cell r="Y68">
            <v>25</v>
          </cell>
          <cell r="Z68">
            <v>913</v>
          </cell>
        </row>
        <row r="69">
          <cell r="B69" t="str">
            <v>wim van paassen</v>
          </cell>
          <cell r="Y69">
            <v>32</v>
          </cell>
          <cell r="Z69">
            <v>1138</v>
          </cell>
        </row>
        <row r="70">
          <cell r="B70" t="str">
            <v>marcel kaan</v>
          </cell>
          <cell r="Y70">
            <v>34</v>
          </cell>
          <cell r="Z70">
            <v>907</v>
          </cell>
        </row>
        <row r="71">
          <cell r="B71" t="str">
            <v>jan de koning</v>
          </cell>
          <cell r="Y71">
            <v>22</v>
          </cell>
          <cell r="Z71">
            <v>1005</v>
          </cell>
        </row>
        <row r="72">
          <cell r="B72" t="str">
            <v>arie de jong</v>
          </cell>
          <cell r="Y72">
            <v>0</v>
          </cell>
          <cell r="Z72">
            <v>485</v>
          </cell>
        </row>
        <row r="73">
          <cell r="B73" t="str">
            <v>dennis pronk</v>
          </cell>
          <cell r="Y73">
            <v>25</v>
          </cell>
          <cell r="Z73">
            <v>706</v>
          </cell>
        </row>
        <row r="74">
          <cell r="B74" t="str">
            <v>wout pronk</v>
          </cell>
          <cell r="Y74">
            <v>10</v>
          </cell>
          <cell r="Z74">
            <v>843</v>
          </cell>
        </row>
        <row r="75">
          <cell r="B75" t="str">
            <v>frans scheepers</v>
          </cell>
          <cell r="Y75">
            <v>20</v>
          </cell>
          <cell r="Z75">
            <v>795</v>
          </cell>
        </row>
        <row r="76">
          <cell r="B76" t="str">
            <v>fred verschoor</v>
          </cell>
          <cell r="Y76">
            <v>27</v>
          </cell>
          <cell r="Z76">
            <v>724</v>
          </cell>
        </row>
        <row r="118">
          <cell r="B118">
            <v>0</v>
          </cell>
          <cell r="Y118">
            <v>0</v>
          </cell>
          <cell r="Z11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B7" sqref="B7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[1]Uitslagen!Y5</f>
        <v>12</v>
      </c>
    </row>
    <row r="3" spans="1:10" ht="12.75" customHeight="1" x14ac:dyDescent="0.25">
      <c r="A3" s="41"/>
      <c r="B3" s="47" t="s">
        <v>3</v>
      </c>
      <c r="C3" s="47"/>
      <c r="D3" s="5"/>
      <c r="E3" s="6"/>
      <c r="F3" s="7">
        <f>[1]Uitslagen!Y3</f>
        <v>44119</v>
      </c>
      <c r="G3" s="8"/>
      <c r="H3" s="8"/>
    </row>
    <row r="4" spans="1:10" x14ac:dyDescent="0.25">
      <c r="A4" s="41"/>
      <c r="B4" s="2"/>
      <c r="E4" s="9"/>
    </row>
    <row r="5" spans="1:10" ht="11.25" customHeight="1" x14ac:dyDescent="0.25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trees nicolai</v>
      </c>
      <c r="G5" s="13"/>
      <c r="H5" s="13"/>
      <c r="I5" s="1">
        <f>IF(B5="","",MAX($I$34:$I$59))</f>
        <v>47</v>
      </c>
      <c r="J5" s="1" t="str">
        <f>IF(B5="","","punten")</f>
        <v>punten</v>
      </c>
    </row>
    <row r="6" spans="1:10" ht="11.25" customHeight="1" x14ac:dyDescent="0.25">
      <c r="A6" s="41"/>
      <c r="B6" s="40"/>
      <c r="C6" s="40"/>
      <c r="D6" s="10"/>
      <c r="E6" s="11"/>
      <c r="F6" s="12"/>
      <c r="G6" s="13"/>
      <c r="H6" s="13"/>
    </row>
    <row r="7" spans="1:10" ht="11.25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25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25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25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25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25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25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25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25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25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25" customHeight="1" x14ac:dyDescent="0.25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 ht="11.25" customHeight="1" x14ac:dyDescent="0.25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25" customHeight="1" x14ac:dyDescent="0.25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25" customHeight="1" x14ac:dyDescent="0.25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25" customHeight="1" x14ac:dyDescent="0.25">
      <c r="A21" s="41"/>
      <c r="B21" s="2"/>
      <c r="E21" s="3" t="s">
        <v>4</v>
      </c>
    </row>
    <row r="22" spans="1:10" ht="11.25" customHeight="1" x14ac:dyDescent="0.25">
      <c r="A22" s="41"/>
      <c r="B22" s="10" t="s">
        <v>5</v>
      </c>
      <c r="E22" s="3" t="s">
        <v>2</v>
      </c>
    </row>
    <row r="23" spans="1:10" ht="11.25" customHeight="1" x14ac:dyDescent="0.25">
      <c r="A23" s="41"/>
      <c r="C23" s="1">
        <v>1</v>
      </c>
      <c r="E23" s="14">
        <f>SUM(COUNTIFS(D34:D59,1))</f>
        <v>1</v>
      </c>
      <c r="F23" s="15" t="str">
        <f>[1]Uitslagen!Y7</f>
        <v>j narvaez</v>
      </c>
      <c r="H23" s="4">
        <v>6</v>
      </c>
      <c r="I23" s="43" t="str">
        <f>[1]Uitslagen!Y12</f>
        <v>b mcnulty</v>
      </c>
      <c r="J23" s="43"/>
    </row>
    <row r="24" spans="1:10" ht="11.25" customHeight="1" x14ac:dyDescent="0.25">
      <c r="A24" s="41"/>
      <c r="B24" s="2"/>
      <c r="C24" s="1">
        <v>2</v>
      </c>
      <c r="E24" s="9"/>
      <c r="F24" s="15" t="str">
        <f>[1]Uitslagen!Y8</f>
        <v>n padun</v>
      </c>
      <c r="H24" s="4">
        <v>7</v>
      </c>
      <c r="I24" s="43" t="str">
        <f>[1]Uitslagen!Y13</f>
        <v>p konrad</v>
      </c>
      <c r="J24" s="43"/>
    </row>
    <row r="25" spans="1:10" ht="11.25" customHeight="1" x14ac:dyDescent="0.25">
      <c r="A25" s="41"/>
      <c r="B25" s="2"/>
      <c r="C25" s="1">
        <v>3</v>
      </c>
      <c r="E25" s="9"/>
      <c r="F25" s="15" t="str">
        <f>[1]Uitslagen!Y9</f>
        <v>s clarke</v>
      </c>
      <c r="H25" s="4">
        <v>8</v>
      </c>
      <c r="I25" s="43" t="str">
        <f>[1]Uitslagen!Y14</f>
        <v>r guerreiro</v>
      </c>
      <c r="J25" s="43"/>
    </row>
    <row r="26" spans="1:10" ht="11.25" customHeight="1" x14ac:dyDescent="0.25">
      <c r="A26" s="41"/>
      <c r="B26" s="2"/>
      <c r="C26" s="1">
        <v>4</v>
      </c>
      <c r="E26" s="9"/>
      <c r="F26" s="15" t="str">
        <f>[1]Uitslagen!Y10</f>
        <v>j rosskopf</v>
      </c>
      <c r="H26" s="4">
        <v>9</v>
      </c>
      <c r="I26" s="43" t="str">
        <f>[1]Uitslagen!Y15</f>
        <v>j almeida</v>
      </c>
      <c r="J26" s="43"/>
    </row>
    <row r="27" spans="1:10" ht="11.25" customHeight="1" x14ac:dyDescent="0.25">
      <c r="A27" s="41"/>
      <c r="B27" s="2"/>
      <c r="C27" s="1">
        <v>5</v>
      </c>
      <c r="E27" s="9"/>
      <c r="F27" s="15" t="str">
        <f>[1]Uitslagen!Y11</f>
        <v>s pellaud</v>
      </c>
      <c r="H27" s="4">
        <v>10</v>
      </c>
      <c r="I27" s="43" t="str">
        <f>[1]Uitslagen!Y16</f>
        <v>t geoghegan hart</v>
      </c>
      <c r="J27" s="43"/>
    </row>
    <row r="28" spans="1:10" ht="11.25" customHeight="1" x14ac:dyDescent="0.25">
      <c r="A28" s="41"/>
      <c r="B28" s="2"/>
      <c r="E28" s="9"/>
      <c r="I28" s="15"/>
      <c r="J28" s="15"/>
    </row>
    <row r="29" spans="1:10" ht="11.25" customHeight="1" x14ac:dyDescent="0.25">
      <c r="A29" s="41"/>
      <c r="B29" s="2"/>
      <c r="C29" s="1" t="s">
        <v>6</v>
      </c>
      <c r="E29" s="9"/>
      <c r="I29" s="43" t="str">
        <f>[1]Uitslagen!Y18</f>
        <v>j almeida</v>
      </c>
      <c r="J29" s="43"/>
    </row>
    <row r="30" spans="1:10" ht="11.25" customHeight="1" x14ac:dyDescent="0.25">
      <c r="A30" s="41"/>
      <c r="B30" s="2"/>
      <c r="C30" s="1" t="s">
        <v>7</v>
      </c>
      <c r="E30" s="9"/>
      <c r="I30" s="43" t="str">
        <f>[1]Uitslagen!Y29</f>
        <v>a demare</v>
      </c>
      <c r="J30" s="43"/>
    </row>
    <row r="31" spans="1:10" ht="11.25" customHeight="1" x14ac:dyDescent="0.25">
      <c r="A31" s="41"/>
      <c r="B31" s="2"/>
      <c r="C31" s="1" t="s">
        <v>8</v>
      </c>
      <c r="E31" s="9"/>
      <c r="I31" s="43" t="str">
        <f>[1]Uitslagen!Y40</f>
        <v>r guerreiro</v>
      </c>
      <c r="J31" s="43"/>
    </row>
    <row r="32" spans="1:10" ht="11.25" customHeight="1" x14ac:dyDescent="0.25">
      <c r="A32" s="41"/>
      <c r="B32" s="2"/>
      <c r="D32" s="16" t="s">
        <v>9</v>
      </c>
      <c r="E32" s="3"/>
    </row>
    <row r="33" spans="1:10" ht="11.25" customHeight="1" x14ac:dyDescent="0.4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 ht="11.25" customHeight="1" x14ac:dyDescent="0.25">
      <c r="A34" s="45" t="s">
        <v>15</v>
      </c>
      <c r="B34" s="2"/>
      <c r="C34" s="22">
        <f>RANK(J34,$J$34:$J$59)</f>
        <v>1</v>
      </c>
      <c r="D34" s="23">
        <f>RANK(I34,$I$34:$I$59)</f>
        <v>1</v>
      </c>
      <c r="E34" s="24">
        <f>IF(AND(D34=1,COUNTIFS($D$34:D34,1)=1),1,IF(AND(D34=1,COUNTIFS($D$34:D34,1)=2),2,IF(AND(D34=1,COUNTIFS($D$34:D34,1)=3),3,IF(AND(D34=1,COUNTIFS($D$34:D34,1)=4),4,IF(AND(D34=1,COUNTIFS($D$34:D34,1)=5),5,"")))))</f>
        <v>1</v>
      </c>
      <c r="F34" s="25" t="str">
        <f>[1]Uitslagen!B67</f>
        <v>trees nicolai</v>
      </c>
      <c r="G34" s="26"/>
      <c r="H34" s="26">
        <f>IF(F34=0,"",D34)</f>
        <v>1</v>
      </c>
      <c r="I34" s="25">
        <f>[1]Uitslagen!Y67</f>
        <v>47</v>
      </c>
      <c r="J34" s="48">
        <f>[1]Uitslagen!Z67</f>
        <v>1190</v>
      </c>
    </row>
    <row r="35" spans="1:10" ht="11.25" customHeight="1" x14ac:dyDescent="0.25">
      <c r="A35" s="46"/>
      <c r="B35" s="27"/>
      <c r="C35" s="28">
        <f>RANK(J35,$J$34:$J$59)</f>
        <v>2</v>
      </c>
      <c r="D35" s="29">
        <f>RANK(I35,$I$34:$I$59)</f>
        <v>11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[1]Uitslagen!B69</f>
        <v>wim van paassen</v>
      </c>
      <c r="G35" s="32"/>
      <c r="H35" s="32">
        <f>IF(F35=0,"",D35)</f>
        <v>11</v>
      </c>
      <c r="I35" s="31">
        <f>[1]Uitslagen!Y69</f>
        <v>32</v>
      </c>
      <c r="J35" s="33">
        <f>[1]Uitslagen!Z69</f>
        <v>1138</v>
      </c>
    </row>
    <row r="36" spans="1:10" ht="11.25" customHeight="1" x14ac:dyDescent="0.25">
      <c r="A36" s="46"/>
      <c r="B36" s="2"/>
      <c r="C36" s="28">
        <f>RANK(J36,$J$34:$J$59)</f>
        <v>3</v>
      </c>
      <c r="D36" s="29">
        <f>RANK(I36,$I$34:$I$59)</f>
        <v>5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 heerenbrink</v>
      </c>
      <c r="G36" s="32"/>
      <c r="H36" s="32">
        <f>IF(F36=0,"",D36)</f>
        <v>5</v>
      </c>
      <c r="I36" s="31">
        <f>[1]Uitslagen!Y65</f>
        <v>34</v>
      </c>
      <c r="J36" s="33">
        <f>[1]Uitslagen!Z65</f>
        <v>1096</v>
      </c>
    </row>
    <row r="37" spans="1:10" ht="11.25" customHeight="1" x14ac:dyDescent="0.25">
      <c r="A37" s="46"/>
      <c r="B37" s="2"/>
      <c r="C37" s="28">
        <f>RANK(J37,$J$34:$J$59)</f>
        <v>4</v>
      </c>
      <c r="D37" s="29">
        <f>RANK(I37,$I$34:$I$59)</f>
        <v>5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[1]Uitslagen!B66</f>
        <v>yvonne klein heerenbrink</v>
      </c>
      <c r="G37" s="32"/>
      <c r="H37" s="32">
        <f>IF(F37=0,"",D37)</f>
        <v>5</v>
      </c>
      <c r="I37" s="31">
        <f>[1]Uitslagen!Y66</f>
        <v>34</v>
      </c>
      <c r="J37" s="33">
        <f>[1]Uitslagen!Z66</f>
        <v>1093</v>
      </c>
    </row>
    <row r="38" spans="1:10" ht="11.25" customHeight="1" x14ac:dyDescent="0.25">
      <c r="A38" s="46"/>
      <c r="B38" s="2"/>
      <c r="C38" s="28">
        <f>RANK(J38,$J$34:$J$59)</f>
        <v>5</v>
      </c>
      <c r="D38" s="29">
        <f>RANK(I38,$I$34:$I$59)</f>
        <v>5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[1]Uitslagen!B59</f>
        <v>piet van kins</v>
      </c>
      <c r="G38" s="32"/>
      <c r="H38" s="32">
        <f>IF(F38=0,"",D38)</f>
        <v>5</v>
      </c>
      <c r="I38" s="31">
        <f>[1]Uitslagen!Y59</f>
        <v>34</v>
      </c>
      <c r="J38" s="33">
        <f>[1]Uitslagen!Z59</f>
        <v>1091</v>
      </c>
    </row>
    <row r="39" spans="1:10" ht="11.25" customHeight="1" x14ac:dyDescent="0.25">
      <c r="A39" s="46"/>
      <c r="B39" s="2"/>
      <c r="C39" s="28">
        <f>RANK(J39,$J$34:$J$59)</f>
        <v>6</v>
      </c>
      <c r="D39" s="29">
        <f>RANK(I39,$I$34:$I$59)</f>
        <v>5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[1]Uitslagen!B52</f>
        <v>willem v neck</v>
      </c>
      <c r="G39" s="32"/>
      <c r="H39" s="32">
        <f>IF(F39=0,"",D39)</f>
        <v>5</v>
      </c>
      <c r="I39" s="31">
        <f>[1]Uitslagen!Y52</f>
        <v>34</v>
      </c>
      <c r="J39" s="33">
        <f>[1]Uitslagen!Z52</f>
        <v>1043</v>
      </c>
    </row>
    <row r="40" spans="1:10" ht="11.25" customHeight="1" x14ac:dyDescent="0.25">
      <c r="A40" s="46"/>
      <c r="B40" s="2"/>
      <c r="C40" s="28">
        <f>RANK(J40,$J$34:$J$59)</f>
        <v>7</v>
      </c>
      <c r="D40" s="29">
        <f>RANK(I40,$I$34:$I$59)</f>
        <v>5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[1]Uitslagen!B53</f>
        <v>louis v d heijden</v>
      </c>
      <c r="G40" s="32"/>
      <c r="H40" s="32">
        <f>IF(F40=0,"",D40)</f>
        <v>5</v>
      </c>
      <c r="I40" s="31">
        <f>[1]Uitslagen!Y53</f>
        <v>34</v>
      </c>
      <c r="J40" s="33">
        <f>[1]Uitslagen!Z53</f>
        <v>1033</v>
      </c>
    </row>
    <row r="41" spans="1:10" ht="11.25" customHeight="1" x14ac:dyDescent="0.25">
      <c r="A41" s="46"/>
      <c r="B41" s="2"/>
      <c r="C41" s="28">
        <f>RANK(J41,$J$34:$J$59)</f>
        <v>8</v>
      </c>
      <c r="D41" s="29">
        <f>RANK(I41,$I$34:$I$59)</f>
        <v>15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[1]Uitslagen!B71</f>
        <v>jan de koning</v>
      </c>
      <c r="G41" s="32"/>
      <c r="H41" s="32">
        <f>IF(F41=0,"",D41)</f>
        <v>15</v>
      </c>
      <c r="I41" s="31">
        <f>[1]Uitslagen!Y71</f>
        <v>22</v>
      </c>
      <c r="J41" s="33">
        <f>[1]Uitslagen!Z71</f>
        <v>1005</v>
      </c>
    </row>
    <row r="42" spans="1:10" ht="11.25" customHeight="1" x14ac:dyDescent="0.25">
      <c r="A42" s="46"/>
      <c r="B42" s="2"/>
      <c r="C42" s="28">
        <f>RANK(J42,$J$34:$J$59)</f>
        <v>9</v>
      </c>
      <c r="D42" s="29">
        <f>RANK(I42,$I$34:$I$59)</f>
        <v>15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[1]Uitslagen!B60</f>
        <v>bep van kins</v>
      </c>
      <c r="G42" s="32"/>
      <c r="H42" s="32">
        <f>IF(F42=0,"",D42)</f>
        <v>15</v>
      </c>
      <c r="I42" s="31">
        <f>[1]Uitslagen!Y60</f>
        <v>22</v>
      </c>
      <c r="J42" s="33">
        <f>[1]Uitslagen!Z60</f>
        <v>996</v>
      </c>
    </row>
    <row r="43" spans="1:10" ht="11.25" customHeight="1" x14ac:dyDescent="0.25">
      <c r="A43" s="46"/>
      <c r="B43" s="2"/>
      <c r="C43" s="28">
        <f>RANK(J43,$J$34:$J$59)</f>
        <v>10</v>
      </c>
      <c r="D43" s="29">
        <f>RANK(I43,$I$34:$I$59)</f>
        <v>15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[1]Uitslagen!B56</f>
        <v>rvb ardaseer</v>
      </c>
      <c r="G43" s="32"/>
      <c r="H43" s="32">
        <f>IF(F43=0,"",D43)</f>
        <v>15</v>
      </c>
      <c r="I43" s="31">
        <f>[1]Uitslagen!Y56</f>
        <v>22</v>
      </c>
      <c r="J43" s="33">
        <f>[1]Uitslagen!Z56</f>
        <v>984</v>
      </c>
    </row>
    <row r="44" spans="1:10" ht="11.25" customHeight="1" x14ac:dyDescent="0.25">
      <c r="A44" s="46"/>
      <c r="B44" s="2"/>
      <c r="C44" s="28">
        <f>RANK(J44,$J$34:$J$59)</f>
        <v>11</v>
      </c>
      <c r="D44" s="29">
        <f>RANK(I44,$I$34:$I$59)</f>
        <v>2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frank groeneveld</v>
      </c>
      <c r="G44" s="32"/>
      <c r="H44" s="32">
        <f>IF(F44=0,"",D44)</f>
        <v>2</v>
      </c>
      <c r="I44" s="31">
        <f>[1]Uitslagen!Y64</f>
        <v>42</v>
      </c>
      <c r="J44" s="33">
        <f>[1]Uitslagen!Z64</f>
        <v>949</v>
      </c>
    </row>
    <row r="45" spans="1:10" ht="11.25" customHeight="1" x14ac:dyDescent="0.25">
      <c r="A45" s="46"/>
      <c r="B45" s="2"/>
      <c r="C45" s="28">
        <f>RANK(J45,$J$34:$J$59)</f>
        <v>12</v>
      </c>
      <c r="D45" s="29">
        <f>RANK(I45,$I$34:$I$59)</f>
        <v>13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[1]Uitslagen!B68</f>
        <v>mark v d horn</v>
      </c>
      <c r="G45" s="32"/>
      <c r="H45" s="32">
        <f>IF(F45=0,"",D45)</f>
        <v>13</v>
      </c>
      <c r="I45" s="31">
        <f>[1]Uitslagen!Y68</f>
        <v>25</v>
      </c>
      <c r="J45" s="33">
        <f>[1]Uitslagen!Z68</f>
        <v>913</v>
      </c>
    </row>
    <row r="46" spans="1:10" ht="11.25" customHeight="1" x14ac:dyDescent="0.25">
      <c r="A46" s="46"/>
      <c r="B46" s="2"/>
      <c r="C46" s="28">
        <f>RANK(J46,$J$34:$J$59)</f>
        <v>13</v>
      </c>
      <c r="D46" s="29">
        <f>RANK(I46,$I$34:$I$59)</f>
        <v>5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[1]Uitslagen!B70</f>
        <v>marcel kaan</v>
      </c>
      <c r="G46" s="32"/>
      <c r="H46" s="32">
        <f>IF(F46=0,"",D46)</f>
        <v>5</v>
      </c>
      <c r="I46" s="31">
        <f>[1]Uitslagen!Y70</f>
        <v>34</v>
      </c>
      <c r="J46" s="33">
        <f>[1]Uitslagen!Z70</f>
        <v>907</v>
      </c>
    </row>
    <row r="47" spans="1:10" ht="11.25" customHeight="1" x14ac:dyDescent="0.25">
      <c r="A47" s="46"/>
      <c r="B47" s="2"/>
      <c r="C47" s="28">
        <f>RANK(J47,$J$34:$J$59)</f>
        <v>14</v>
      </c>
      <c r="D47" s="29">
        <f>RANK(I47,$I$34:$I$59)</f>
        <v>2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[1]Uitslagen!B54</f>
        <v>ben dekker</v>
      </c>
      <c r="G47" s="32"/>
      <c r="H47" s="32">
        <f>IF(F47=0,"",D47)</f>
        <v>2</v>
      </c>
      <c r="I47" s="31">
        <f>[1]Uitslagen!Y54</f>
        <v>42</v>
      </c>
      <c r="J47" s="33">
        <f>[1]Uitslagen!Z54</f>
        <v>873</v>
      </c>
    </row>
    <row r="48" spans="1:10" ht="11.25" customHeight="1" x14ac:dyDescent="0.25">
      <c r="A48" s="46"/>
      <c r="B48" s="2"/>
      <c r="C48" s="28">
        <f>RANK(J48,$J$34:$J$59)</f>
        <v>15</v>
      </c>
      <c r="D48" s="29">
        <f>RANK(I48,$I$34:$I$59)</f>
        <v>23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[1]Uitslagen!B74</f>
        <v>wout pronk</v>
      </c>
      <c r="G48" s="32"/>
      <c r="H48" s="32">
        <f>IF(F48=0,"",D48)</f>
        <v>23</v>
      </c>
      <c r="I48" s="31">
        <f>[1]Uitslagen!Y74</f>
        <v>10</v>
      </c>
      <c r="J48" s="33">
        <f>[1]Uitslagen!Z74</f>
        <v>843</v>
      </c>
    </row>
    <row r="49" spans="1:10" ht="11.25" customHeight="1" x14ac:dyDescent="0.25">
      <c r="A49" s="46"/>
      <c r="B49" s="2"/>
      <c r="C49" s="28">
        <f>RANK(J49,$J$34:$J$59)</f>
        <v>16</v>
      </c>
      <c r="D49" s="29">
        <f>RANK(I49,$I$34:$I$59)</f>
        <v>4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[1]Uitslagen!B55</f>
        <v>dick ardaseer</v>
      </c>
      <c r="G49" s="32"/>
      <c r="H49" s="32">
        <f>IF(F49=0,"",D49)</f>
        <v>4</v>
      </c>
      <c r="I49" s="31">
        <f>[1]Uitslagen!Y55</f>
        <v>39</v>
      </c>
      <c r="J49" s="33">
        <f>[1]Uitslagen!Z55</f>
        <v>840</v>
      </c>
    </row>
    <row r="50" spans="1:10" ht="11.25" customHeight="1" x14ac:dyDescent="0.25">
      <c r="A50" s="46"/>
      <c r="B50" s="2"/>
      <c r="C50" s="28">
        <f>RANK(J50,$J$34:$J$59)</f>
        <v>17</v>
      </c>
      <c r="D50" s="29">
        <f>RANK(I50,$I$34:$I$59)</f>
        <v>18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[1]Uitslagen!B62</f>
        <v>rene lek</v>
      </c>
      <c r="G50" s="32"/>
      <c r="H50" s="32">
        <f>IF(F50=0,"",D50)</f>
        <v>18</v>
      </c>
      <c r="I50" s="31">
        <f>[1]Uitslagen!Y62</f>
        <v>20</v>
      </c>
      <c r="J50" s="33">
        <f>[1]Uitslagen!Z62</f>
        <v>816</v>
      </c>
    </row>
    <row r="51" spans="1:10" ht="11.25" customHeight="1" x14ac:dyDescent="0.25">
      <c r="A51" s="46"/>
      <c r="B51" s="2"/>
      <c r="C51" s="28">
        <f>RANK(J51,$J$34:$J$59)</f>
        <v>18</v>
      </c>
      <c r="D51" s="29">
        <f>RANK(I51,$I$34:$I$59)</f>
        <v>18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[1]Uitslagen!B75</f>
        <v>frans scheepers</v>
      </c>
      <c r="G51" s="32"/>
      <c r="H51" s="32">
        <f>IF(F51=0,"",D51)</f>
        <v>18</v>
      </c>
      <c r="I51" s="31">
        <f>[1]Uitslagen!Y75</f>
        <v>20</v>
      </c>
      <c r="J51" s="33">
        <f>[1]Uitslagen!Z75</f>
        <v>795</v>
      </c>
    </row>
    <row r="52" spans="1:10" ht="11.25" customHeight="1" x14ac:dyDescent="0.25">
      <c r="A52" s="46"/>
      <c r="B52" s="2"/>
      <c r="C52" s="28">
        <f>RANK(J52,$J$34:$J$59)</f>
        <v>19</v>
      </c>
      <c r="D52" s="29">
        <f>RANK(I52,$I$34:$I$59)</f>
        <v>21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[1]Uitslagen!B61</f>
        <v>spr van kins</v>
      </c>
      <c r="G52" s="32"/>
      <c r="H52" s="32">
        <f>IF(F52=0,"",D52)</f>
        <v>21</v>
      </c>
      <c r="I52" s="31">
        <f>[1]Uitslagen!Y61</f>
        <v>15</v>
      </c>
      <c r="J52" s="33">
        <f>[1]Uitslagen!Z61</f>
        <v>766</v>
      </c>
    </row>
    <row r="53" spans="1:10" ht="11.25" customHeight="1" x14ac:dyDescent="0.25">
      <c r="A53" s="46"/>
      <c r="B53" s="2"/>
      <c r="C53" s="28">
        <f>RANK(J53,$J$34:$J$59)</f>
        <v>20</v>
      </c>
      <c r="D53" s="29">
        <f>RANK(I53,$I$34:$I$59)</f>
        <v>12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[1]Uitslagen!B76</f>
        <v>fred verschoor</v>
      </c>
      <c r="G53" s="32"/>
      <c r="H53" s="32">
        <f>IF(F53=0,"",D53)</f>
        <v>12</v>
      </c>
      <c r="I53" s="31">
        <f>[1]Uitslagen!Y76</f>
        <v>27</v>
      </c>
      <c r="J53" s="33">
        <f>[1]Uitslagen!Z76</f>
        <v>724</v>
      </c>
    </row>
    <row r="54" spans="1:10" ht="11.25" customHeight="1" x14ac:dyDescent="0.25">
      <c r="A54" s="46"/>
      <c r="B54" s="2"/>
      <c r="C54" s="28">
        <f>RANK(J54,$J$34:$J$59)</f>
        <v>21</v>
      </c>
      <c r="D54" s="29">
        <f>RANK(I54,$I$34:$I$59)</f>
        <v>13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[1]Uitslagen!B73</f>
        <v>dennis pronk</v>
      </c>
      <c r="G54" s="32"/>
      <c r="H54" s="32">
        <f>IF(F54=0,"",D54)</f>
        <v>13</v>
      </c>
      <c r="I54" s="31">
        <f>[1]Uitslagen!Y73</f>
        <v>25</v>
      </c>
      <c r="J54" s="33">
        <f>[1]Uitslagen!Z73</f>
        <v>706</v>
      </c>
    </row>
    <row r="55" spans="1:10" ht="11.25" customHeight="1" x14ac:dyDescent="0.25">
      <c r="A55" s="46"/>
      <c r="B55" s="2"/>
      <c r="C55" s="28">
        <f>RANK(J55,$J$34:$J$59)</f>
        <v>22</v>
      </c>
      <c r="D55" s="29">
        <f>RANK(I55,$I$34:$I$59)</f>
        <v>22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[1]Uitslagen!B58</f>
        <v>cor slobbe</v>
      </c>
      <c r="G55" s="32"/>
      <c r="H55" s="32">
        <f>IF(F55=0,"",D55)</f>
        <v>22</v>
      </c>
      <c r="I55" s="31">
        <f>[1]Uitslagen!Y58</f>
        <v>12</v>
      </c>
      <c r="J55" s="33">
        <f>[1]Uitslagen!Z58</f>
        <v>655</v>
      </c>
    </row>
    <row r="56" spans="1:10" ht="11.25" customHeight="1" x14ac:dyDescent="0.25">
      <c r="A56" s="46"/>
      <c r="B56" s="2"/>
      <c r="C56" s="28">
        <f>RANK(J56,$J$34:$J$59)</f>
        <v>23</v>
      </c>
      <c r="D56" s="29">
        <f>RANK(I56,$I$34:$I$59)</f>
        <v>20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[1]Uitslagen!B57</f>
        <v>alg van kins</v>
      </c>
      <c r="G56" s="32"/>
      <c r="H56" s="32">
        <f>IF(F56=0,"",D56)</f>
        <v>20</v>
      </c>
      <c r="I56" s="31">
        <f>[1]Uitslagen!Y57</f>
        <v>19</v>
      </c>
      <c r="J56" s="33">
        <f>[1]Uitslagen!Z57</f>
        <v>596</v>
      </c>
    </row>
    <row r="57" spans="1:10" ht="11.25" customHeight="1" x14ac:dyDescent="0.25">
      <c r="A57" s="46"/>
      <c r="B57" s="2"/>
      <c r="C57" s="28">
        <f>RANK(J57,$J$34:$J$59)</f>
        <v>24</v>
      </c>
      <c r="D57" s="29">
        <f>RANK(I57,$I$34:$I$59)</f>
        <v>24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[1]Uitslagen!B72</f>
        <v>arie de jong</v>
      </c>
      <c r="G57" s="32"/>
      <c r="H57" s="32">
        <f>IF(F57=0,"",D57)</f>
        <v>24</v>
      </c>
      <c r="I57" s="31">
        <f>[1]Uitslagen!Y72</f>
        <v>0</v>
      </c>
      <c r="J57" s="33">
        <f>[1]Uitslagen!Z72</f>
        <v>485</v>
      </c>
    </row>
    <row r="58" spans="1:10" ht="11.25" customHeight="1" x14ac:dyDescent="0.25">
      <c r="A58" s="46"/>
      <c r="B58" s="2"/>
      <c r="C58" s="28">
        <f>RANK(J58,$J$34:$J$59)</f>
        <v>25</v>
      </c>
      <c r="D58" s="29">
        <f>RANK(I58,$I$34:$I$59)</f>
        <v>24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margriet oosting</v>
      </c>
      <c r="G58" s="32"/>
      <c r="H58" s="32">
        <f>IF(F58=0,"",D58)</f>
        <v>24</v>
      </c>
      <c r="I58" s="31">
        <f>[1]Uitslagen!Y63</f>
        <v>0</v>
      </c>
      <c r="J58" s="33">
        <f>[1]Uitslagen!Z63</f>
        <v>354</v>
      </c>
    </row>
    <row r="59" spans="1:10" ht="11.25" customHeight="1" x14ac:dyDescent="0.25">
      <c r="C59" s="34">
        <f>RANK(J59,$J$34:$J$59)</f>
        <v>26</v>
      </c>
      <c r="D59" s="35">
        <f>RANK(I59,$I$34:$I$59)</f>
        <v>24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[1]Uitslagen!B118</f>
        <v>0</v>
      </c>
      <c r="G59" s="38"/>
      <c r="H59" s="38" t="str">
        <f t="shared" ref="H59" si="1">IF(F59=0,"",D59)</f>
        <v/>
      </c>
      <c r="I59" s="37">
        <f>[1]Uitslagen!Y118</f>
        <v>0</v>
      </c>
      <c r="J59" s="39">
        <f>[1]Uitslagen!Z118</f>
        <v>0</v>
      </c>
    </row>
  </sheetData>
  <sortState ref="C34:J58">
    <sortCondition ref="C34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2020-10-15T19:55:29Z</dcterms:modified>
</cp:coreProperties>
</file>